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施工企业评价表" sheetId="1" r:id="rId1"/>
  </sheets>
  <definedNames>
    <definedName name="_xlnm._FilterDatabase" localSheetId="0" hidden="1">施工企业评价表!$A$3:$H$212</definedName>
    <definedName name="_xlnm.Print_Titles" localSheetId="0">施工企业评价表!$2:$3</definedName>
  </definedNames>
  <calcPr calcId="144525"/>
</workbook>
</file>

<file path=xl/sharedStrings.xml><?xml version="1.0" encoding="utf-8"?>
<sst xmlns="http://schemas.openxmlformats.org/spreadsheetml/2006/main" count="857" uniqueCount="434">
  <si>
    <t>附件2</t>
  </si>
  <si>
    <t>2021年辽宁省公路工程施工企业信用评价结果汇总表</t>
  </si>
  <si>
    <t>序号</t>
  </si>
  <si>
    <t>施工企业名称</t>
  </si>
  <si>
    <t>统一社会信用代码</t>
  </si>
  <si>
    <t>资质等级</t>
  </si>
  <si>
    <t>参与评价
项目数</t>
  </si>
  <si>
    <t>评价得分</t>
  </si>
  <si>
    <t>评定
信用等级</t>
  </si>
  <si>
    <t>备注</t>
  </si>
  <si>
    <t>中铁大桥局集团有限公司</t>
  </si>
  <si>
    <t>91420100177685789E</t>
  </si>
  <si>
    <t>公路工程施工总承包特级</t>
  </si>
  <si>
    <t>AA</t>
  </si>
  <si>
    <t>中国建筑第八工程局有限公司</t>
  </si>
  <si>
    <t>9131000063126503X1</t>
  </si>
  <si>
    <t>江西中煤建设集团有限公司</t>
  </si>
  <si>
    <t>91360000727776803R</t>
  </si>
  <si>
    <t>中北交通建设集团有限公司</t>
  </si>
  <si>
    <t>916100007836594252</t>
  </si>
  <si>
    <t>中国公路工程咨询集团有限公司</t>
  </si>
  <si>
    <t>91110000100001916P</t>
  </si>
  <si>
    <t>河北广通路桥集团有限公司</t>
  </si>
  <si>
    <t>911304006012285379</t>
  </si>
  <si>
    <t>品质工程</t>
  </si>
  <si>
    <t>中铁十一局集团有限公司</t>
  </si>
  <si>
    <t>91420000179315087R</t>
  </si>
  <si>
    <t>中建铁路投资建设集团有限公司</t>
  </si>
  <si>
    <t>91110115MA00E94N1C</t>
  </si>
  <si>
    <t>中铁十九局集团有限公司</t>
  </si>
  <si>
    <t>91110000122027391R</t>
  </si>
  <si>
    <t>中铁十九局集团第三工程有限公司</t>
  </si>
  <si>
    <t>91210113122022056N</t>
  </si>
  <si>
    <t>山东省路桥集团有限公司</t>
  </si>
  <si>
    <t>91370000163048885W</t>
  </si>
  <si>
    <t>邢台路桥建设集团有限公司</t>
  </si>
  <si>
    <t>91130500105780234M</t>
  </si>
  <si>
    <t>中交路桥建设有限公司</t>
  </si>
  <si>
    <t>9111000059062789XU</t>
  </si>
  <si>
    <t>中交一公局海威工程建设有限公司</t>
  </si>
  <si>
    <t>9111000074670627X5</t>
  </si>
  <si>
    <t>大连公路工程集团有限公司</t>
  </si>
  <si>
    <t>912102007288474745</t>
  </si>
  <si>
    <t>公路工程施工总承包一级</t>
  </si>
  <si>
    <t>福建省闽西交通工程有限公司</t>
  </si>
  <si>
    <t>91350800754991314T</t>
  </si>
  <si>
    <t>天津路桥建设工程有限公司</t>
  </si>
  <si>
    <t>911201041031919116</t>
  </si>
  <si>
    <t>辽宁三江实业集团有限公司</t>
  </si>
  <si>
    <t>912106241204936206</t>
  </si>
  <si>
    <t>辽河石油勘探局有限公司</t>
  </si>
  <si>
    <t>912111001225658352</t>
  </si>
  <si>
    <t>山东长衢路桥工程有限公司</t>
  </si>
  <si>
    <t>91371000MA3P3ULR8G</t>
  </si>
  <si>
    <t>盘锦市交通建设有限责任公司</t>
  </si>
  <si>
    <t>91211100122422324A</t>
  </si>
  <si>
    <t>沈阳龙源交通工程有限公司</t>
  </si>
  <si>
    <t>91210100734675410A</t>
  </si>
  <si>
    <t>公路交通工程专业承包一级</t>
  </si>
  <si>
    <t>沈阳众磊道桥有限公司</t>
  </si>
  <si>
    <t>912101127209962806</t>
  </si>
  <si>
    <t>辽宁恒业土木工程新技术发展有限公司</t>
  </si>
  <si>
    <t>91210102784556671B</t>
  </si>
  <si>
    <t>太原市政建设集团有限公司</t>
  </si>
  <si>
    <t>911401001100834259</t>
  </si>
  <si>
    <t>辽宁大通公路工程有限公司</t>
  </si>
  <si>
    <t>91210000701797745G</t>
  </si>
  <si>
    <t>沈阳三鑫集团有限公司</t>
  </si>
  <si>
    <t>912101007020344592</t>
  </si>
  <si>
    <t>中地寅岗建设集团有限公司</t>
  </si>
  <si>
    <t>91150291787084817D</t>
  </si>
  <si>
    <t>辽宁顺鑫公路工程有限责任公司</t>
  </si>
  <si>
    <t>912105007851070508</t>
  </si>
  <si>
    <t>朝阳安信公路工程有限公司</t>
  </si>
  <si>
    <t>91211302734239213F</t>
  </si>
  <si>
    <t>大连永兴公路工程有限公司</t>
  </si>
  <si>
    <t>91210281760776418R</t>
  </si>
  <si>
    <t>河北建设集团股份有限公司</t>
  </si>
  <si>
    <t>911306007006711044</t>
  </si>
  <si>
    <t>大连世博公路工程有限公司</t>
  </si>
  <si>
    <t>912102831188386855</t>
  </si>
  <si>
    <t>辽宁艾特斯智能交通技术有限公司</t>
  </si>
  <si>
    <t>91210100744349926A</t>
  </si>
  <si>
    <t>辽宁省城乡市政工程集团有限责任公司</t>
  </si>
  <si>
    <t>91210000732300252M</t>
  </si>
  <si>
    <t>四川路桥华东建设有限责任公司</t>
  </si>
  <si>
    <t>91510122698859983K</t>
  </si>
  <si>
    <t>沈阳市政集团有限公司</t>
  </si>
  <si>
    <t>912101002434192878</t>
  </si>
  <si>
    <t>湖南省交建工程集团有限公司</t>
  </si>
  <si>
    <t>914302006940363498</t>
  </si>
  <si>
    <t>大连力和公路工程有限公司</t>
  </si>
  <si>
    <t>91210200747864640Q</t>
  </si>
  <si>
    <t>辽宁五洲公路工程有限责任公司</t>
  </si>
  <si>
    <t>9121050073080705XT</t>
  </si>
  <si>
    <t>沈阳市公路建设股份有限公司</t>
  </si>
  <si>
    <t>91210100001598315E</t>
  </si>
  <si>
    <t>辽宁交通建设集团有限公司</t>
  </si>
  <si>
    <t>91210600120079737B</t>
  </si>
  <si>
    <t>中晟升博集团有限公司</t>
  </si>
  <si>
    <t>91510000579622385E</t>
  </si>
  <si>
    <t>公路工程施工总承包二级</t>
  </si>
  <si>
    <t>辽宁凯程路桥有限公司</t>
  </si>
  <si>
    <t>912113027714088646</t>
  </si>
  <si>
    <t>凌源吉瑞达公路工程有限责任公司</t>
  </si>
  <si>
    <t>91211382661243819L</t>
  </si>
  <si>
    <t>喀左县公路工程公司</t>
  </si>
  <si>
    <t>91211324744332753X</t>
  </si>
  <si>
    <t>大连顺迪市政工程有限公司</t>
  </si>
  <si>
    <t>91210282782453943U</t>
  </si>
  <si>
    <t>沈阳康通路桥工程有限公司</t>
  </si>
  <si>
    <t>912101233356907449</t>
  </si>
  <si>
    <t>沈阳市新民路桥建设有限公司</t>
  </si>
  <si>
    <t>912101817020444897</t>
  </si>
  <si>
    <t>天平项目管理有限公司</t>
  </si>
  <si>
    <t>91211302MA0XLABP3E</t>
  </si>
  <si>
    <t>辽宁瑾冠水利建筑工程有限公司</t>
  </si>
  <si>
    <t>91210321119165726Q</t>
  </si>
  <si>
    <t>朝阳新程公路工程有限公司</t>
  </si>
  <si>
    <t>91211321MA0UCXHF0M</t>
  </si>
  <si>
    <t>辽宁澄州建设有限公司</t>
  </si>
  <si>
    <t>91210114MA0U8C9408</t>
  </si>
  <si>
    <t>丹东鸭绿江公路工程处</t>
  </si>
  <si>
    <t>9121060012027820XX</t>
  </si>
  <si>
    <t>东港市交通建设有限公司</t>
  </si>
  <si>
    <t>91210681E49284413E</t>
  </si>
  <si>
    <t>辽宁信德建筑工程有限公司</t>
  </si>
  <si>
    <t>91210624788790406F</t>
  </si>
  <si>
    <t>大连通利建设工程有限公司</t>
  </si>
  <si>
    <t>91102830644451994</t>
  </si>
  <si>
    <t>沈阳市康平道桥工程有限公司</t>
  </si>
  <si>
    <t>91210123720922783N</t>
  </si>
  <si>
    <t>沈阳市锐达公路工程处</t>
  </si>
  <si>
    <t>91210114755544911C</t>
  </si>
  <si>
    <t>沈阳德通路桥工程有限公司</t>
  </si>
  <si>
    <t>912101221182806777</t>
  </si>
  <si>
    <t>朝阳昌泽路桥有限公司</t>
  </si>
  <si>
    <t>91211303085339889D</t>
  </si>
  <si>
    <t>华跃建工有限公司</t>
  </si>
  <si>
    <t>91211200MA0QD3NN47</t>
  </si>
  <si>
    <t>辽宁富旺建设（集团）有限公司</t>
  </si>
  <si>
    <t>91210600318938373K</t>
  </si>
  <si>
    <t>辽宁太合建设工程有限公司</t>
  </si>
  <si>
    <t>91210681072199995E</t>
  </si>
  <si>
    <t>辽宁泓润达建筑工程有限公司</t>
  </si>
  <si>
    <t>91210381736715826R</t>
  </si>
  <si>
    <t>译诚实业集团有限公司</t>
  </si>
  <si>
    <t>91610000664144998W</t>
  </si>
  <si>
    <t>丹东东利路桥工程有限公司</t>
  </si>
  <si>
    <t>91210603MA0QDLKM6R</t>
  </si>
  <si>
    <t>凤城市凯通路桥工程有限公司</t>
  </si>
  <si>
    <t>912106827915570589</t>
  </si>
  <si>
    <t>沈阳昊林交通设施有限公司</t>
  </si>
  <si>
    <t>91210111569401159D</t>
  </si>
  <si>
    <t>公路交通工程专业承包二级</t>
  </si>
  <si>
    <t>沈阳市法库道桥工程有限责任公司</t>
  </si>
  <si>
    <t>912101247555497630</t>
  </si>
  <si>
    <t>辽宁高崇建设工程有限公司</t>
  </si>
  <si>
    <t>91210213MA0QDE9C54</t>
  </si>
  <si>
    <t>沈阳韵达公路工程处</t>
  </si>
  <si>
    <t>912101147310135776</t>
  </si>
  <si>
    <t>辽宁交投公路科技养护有限责任公司</t>
  </si>
  <si>
    <t>91210000MA0XTKWR4T</t>
  </si>
  <si>
    <t>盖州市天众道路工程有限公司</t>
  </si>
  <si>
    <t>91210881689662038D</t>
  </si>
  <si>
    <t>山西杰兴源建设工程有限公司</t>
  </si>
  <si>
    <t>911411227885063998</t>
  </si>
  <si>
    <t>大连铭悦隆路桥工程有限公司</t>
  </si>
  <si>
    <t>91210282550631851Y</t>
  </si>
  <si>
    <t>大连四方公路工程有限公司</t>
  </si>
  <si>
    <t>912102817327511178</t>
  </si>
  <si>
    <t>抚顺富诣达公路工程科技有限公司</t>
  </si>
  <si>
    <t xml:space="preserve">91210422670478257Q </t>
  </si>
  <si>
    <t>大连福德建筑工程有限公司</t>
  </si>
  <si>
    <t>9121028376077173XN</t>
  </si>
  <si>
    <t>大连宏远路桥工程有限公司</t>
  </si>
  <si>
    <t>91210283559815112Y</t>
  </si>
  <si>
    <t>辽宁隆源建设有限公司</t>
  </si>
  <si>
    <t>912102817969321444</t>
  </si>
  <si>
    <t>阜新市道桥有限责任公司</t>
  </si>
  <si>
    <t>91210900121544661D</t>
  </si>
  <si>
    <t>大连昌鑫建设有限公司</t>
  </si>
  <si>
    <t>912102836960285109</t>
  </si>
  <si>
    <t>大连云龙市政工程有限公司</t>
  </si>
  <si>
    <t>91210213559842022F</t>
  </si>
  <si>
    <t>辽宁天源通路桥工程有限公司</t>
  </si>
  <si>
    <t>91211221791556397G</t>
  </si>
  <si>
    <t>大连仁合市政工程有限公司</t>
  </si>
  <si>
    <t>91210281588078430E</t>
  </si>
  <si>
    <t>铁岭博宇路桥建设工程有限公司</t>
  </si>
  <si>
    <t>91211221MA0QCJJE37</t>
  </si>
  <si>
    <t>彰武县路兴公路工程有限公司</t>
  </si>
  <si>
    <t>91210922759147796Q</t>
  </si>
  <si>
    <t>沈阳市沈北新区公路工程有限公司</t>
  </si>
  <si>
    <t>91210113410667684U</t>
  </si>
  <si>
    <t>大连鹏宇公路工程有限公司</t>
  </si>
  <si>
    <t>912102827730209941</t>
  </si>
  <si>
    <t>阜新蒙古族自治县红山公路建养有限公司</t>
  </si>
  <si>
    <t>912109215909150150</t>
  </si>
  <si>
    <t>辽宁祥瑞交通设施工程有限公司</t>
  </si>
  <si>
    <t>91210700318923980N</t>
  </si>
  <si>
    <t>沈阳市于洪区公路建设有限公司</t>
  </si>
  <si>
    <t>91210114118176431K</t>
  </si>
  <si>
    <t>丹东市通达公路工程处</t>
  </si>
  <si>
    <t>912106007557970976</t>
  </si>
  <si>
    <t>盘锦东耕公路工程有限责任公司</t>
  </si>
  <si>
    <t>91211100122415458D</t>
  </si>
  <si>
    <t>沈阳市苏家屯区公路工程公司</t>
  </si>
  <si>
    <t>91210111118010933E</t>
  </si>
  <si>
    <t>西丰县公路工程有限责任公司</t>
  </si>
  <si>
    <t>91211223701753507C</t>
  </si>
  <si>
    <t>铁岭凯鑫路桥建设有限公司</t>
  </si>
  <si>
    <t>912112040640586073</t>
  </si>
  <si>
    <t>本溪满族自治县泰顺公路工程有限公司</t>
  </si>
  <si>
    <t>91210521725682256X</t>
  </si>
  <si>
    <t>辽宁驿昌实业有限公司</t>
  </si>
  <si>
    <t>91210624661238972A</t>
  </si>
  <si>
    <t>开原市公路工程有限公司</t>
  </si>
  <si>
    <t>91211282122910440A</t>
  </si>
  <si>
    <t>本溪市路达公路工程有限公司</t>
  </si>
  <si>
    <t>912105007777722298</t>
  </si>
  <si>
    <t>辽宁晟鸿建设工程有限公司</t>
  </si>
  <si>
    <t>91210123MA0Y1TRD04</t>
  </si>
  <si>
    <t>清原满族自治县公路工程处</t>
  </si>
  <si>
    <t>91210423759139323W</t>
  </si>
  <si>
    <t>抚顺路通科技有限公司</t>
  </si>
  <si>
    <t>912104117196566256</t>
  </si>
  <si>
    <t>公路工程施工总承包三级</t>
  </si>
  <si>
    <t>辽宁恒旺建设工程有限公司</t>
  </si>
  <si>
    <t>91210522MA0UF2UH14</t>
  </si>
  <si>
    <t>辽宁新程建设工程有限公司</t>
  </si>
  <si>
    <t>91210800MA104B1H60</t>
  </si>
  <si>
    <t>辽宁向旗公路工程有限公司</t>
  </si>
  <si>
    <t>91210104MA0XWN2B76</t>
  </si>
  <si>
    <t>凌源市顺通公路工程有限公司</t>
  </si>
  <si>
    <t>91211382318811946W</t>
  </si>
  <si>
    <t>抚顺县公路工程处</t>
  </si>
  <si>
    <t>91210421719636720C</t>
  </si>
  <si>
    <t>阜新蒙古族自治县公路工程队</t>
  </si>
  <si>
    <t>91210921680087022E</t>
  </si>
  <si>
    <t>辽宁瑞兴建设工程有限公司</t>
  </si>
  <si>
    <t>912106007887832812</t>
  </si>
  <si>
    <t>辽宁辽通道桥工程有限公司</t>
  </si>
  <si>
    <t>91210725MA10A2DR2F</t>
  </si>
  <si>
    <t>沈阳三鑫集团鑫凯公路养护有限公司</t>
  </si>
  <si>
    <t>91210100715781437H</t>
  </si>
  <si>
    <t>辽宁漻屾建设工程有限公司</t>
  </si>
  <si>
    <t>91210800MA0TX2AX2G</t>
  </si>
  <si>
    <t>辽宁隆瑞路桥工程有限公司</t>
  </si>
  <si>
    <t>91210600MA0ULGW30D</t>
  </si>
  <si>
    <t>岫岩满族自治县冠隆道路工程有限公司</t>
  </si>
  <si>
    <t xml:space="preserve"> 91210322092716566R</t>
  </si>
  <si>
    <t>北票承启建设工程有限公司</t>
  </si>
  <si>
    <t>91211381MA0P5H7Y6L</t>
  </si>
  <si>
    <t>辽宁利泰建设工程有限公司</t>
  </si>
  <si>
    <t>91210726MA0UEFFN5U</t>
  </si>
  <si>
    <t>葫芦岛市万顺工程有限公司</t>
  </si>
  <si>
    <t>91211400683701876X</t>
  </si>
  <si>
    <t>辽宁恒际建筑工程集团有限公司</t>
  </si>
  <si>
    <t>91210300744346063N</t>
  </si>
  <si>
    <t>辽宁日升市政工程有限公司</t>
  </si>
  <si>
    <t>91210300MA0TW1LK8Q</t>
  </si>
  <si>
    <t>大连金田市政工程有限公司</t>
  </si>
  <si>
    <t>912102835598178200</t>
  </si>
  <si>
    <t>辽宁丰赢建设工程有限公司</t>
  </si>
  <si>
    <t>91210114691983914U</t>
  </si>
  <si>
    <t>沈阳振达公路工程有限公司</t>
  </si>
  <si>
    <t>912101136795259029</t>
  </si>
  <si>
    <t>辽宁筑城科技有限公司</t>
  </si>
  <si>
    <t>912106006994090529</t>
  </si>
  <si>
    <t>辽宁帛阳建设工程有限公司</t>
  </si>
  <si>
    <t>912106823186232834</t>
  </si>
  <si>
    <t>辽宁泓泰实业有限公司</t>
  </si>
  <si>
    <t>91210624120467617G</t>
  </si>
  <si>
    <t>凤城市交通局路桥工程队</t>
  </si>
  <si>
    <t>912106828203323852</t>
  </si>
  <si>
    <t>凤城市公路工程总队</t>
  </si>
  <si>
    <t>91210682MA0U5FLA8D</t>
  </si>
  <si>
    <t>辽宁文硕建设工程有限公司</t>
  </si>
  <si>
    <t>912106823535468340</t>
  </si>
  <si>
    <t>大连祥泰建设工程有限公司</t>
  </si>
  <si>
    <t>91210283MA0TR05U8F</t>
  </si>
  <si>
    <t>辽宁骏泽建设工程有限公司</t>
  </si>
  <si>
    <t>91210504MA10HAU0X1</t>
  </si>
  <si>
    <t>铁岭市力创路桥工程有限公司</t>
  </si>
  <si>
    <t>912112005675896298</t>
  </si>
  <si>
    <t>辽宁盛京建设工程有限公司</t>
  </si>
  <si>
    <t>912107000811323385</t>
  </si>
  <si>
    <t>昌图县鑫达建筑工程有限公司</t>
  </si>
  <si>
    <t>9121122458734774X8</t>
  </si>
  <si>
    <t>朝阳宏鑫市政工程有限公司</t>
  </si>
  <si>
    <t>91211321567595658M</t>
  </si>
  <si>
    <t>建昌县通达路桥有限责任公司</t>
  </si>
  <si>
    <t>91211422558160695J</t>
  </si>
  <si>
    <t>朝阳润茂环保工程有限公司</t>
  </si>
  <si>
    <t>91211322MA0U3XRY0B</t>
  </si>
  <si>
    <t>辽宁金泽实业有限公司</t>
  </si>
  <si>
    <t>91211221MA0TPULM5B</t>
  </si>
  <si>
    <t>辽宁中科道路工程有限公司</t>
  </si>
  <si>
    <t>91211302MA1049T18L</t>
  </si>
  <si>
    <t>辽宁宏全建设工程有限责任公司</t>
  </si>
  <si>
    <t>91210700MA0UM5HR7Q</t>
  </si>
  <si>
    <t>建平禹兴水利水电工程有限公司</t>
  </si>
  <si>
    <t>9121132258419264XM</t>
  </si>
  <si>
    <t>昌图县国权路桥工程有限公司</t>
  </si>
  <si>
    <t>9121122456138370XW</t>
  </si>
  <si>
    <t>辽宁羿坤建筑工程有限公司</t>
  </si>
  <si>
    <t>91211322MA105W660F</t>
  </si>
  <si>
    <t>辽宁宇宸建设有限公司</t>
  </si>
  <si>
    <t>91211381MA0UFCM92M</t>
  </si>
  <si>
    <t>辽宁岭南建设工程有限公司</t>
  </si>
  <si>
    <t>91210204MA10JBTFXA</t>
  </si>
  <si>
    <t>锦州经济技术开发区天顺工程有限公司</t>
  </si>
  <si>
    <t>912107006704961212</t>
  </si>
  <si>
    <t>抚顺勃瑞公路工程科技有限公司</t>
  </si>
  <si>
    <t>91210403MA0U2NJA0W</t>
  </si>
  <si>
    <t>建昌县建通公路工程有限公司</t>
  </si>
  <si>
    <t>912114220762658816</t>
  </si>
  <si>
    <t>沈阳威远建筑工程有限责任公司</t>
  </si>
  <si>
    <t>912101006719653993</t>
  </si>
  <si>
    <t>锦州泰和路桥工程有限公司</t>
  </si>
  <si>
    <t>912107003190125800</t>
  </si>
  <si>
    <t>辽宁圆融建设工程有限公司</t>
  </si>
  <si>
    <t>91211381MA106UEE7R</t>
  </si>
  <si>
    <t>沈阳森磊公路工程有限公司</t>
  </si>
  <si>
    <t>91210181780059133E</t>
  </si>
  <si>
    <t>沈阳五洲公路养护有限公司</t>
  </si>
  <si>
    <t>91210100798457885N</t>
  </si>
  <si>
    <t>陕西路桥集团有限公司</t>
  </si>
  <si>
    <t>916100002205281069</t>
  </si>
  <si>
    <t>A</t>
  </si>
  <si>
    <t>四川公路桥梁建设集团有限公司</t>
  </si>
  <si>
    <t>9151000020181190XN</t>
  </si>
  <si>
    <t>中铁十七局集团有限公司</t>
  </si>
  <si>
    <t>911400001100708439</t>
  </si>
  <si>
    <t>长顺建设集团有限公司</t>
  </si>
  <si>
    <t>91320583749414707W</t>
  </si>
  <si>
    <t>抚顺市政建设（集团）有限公司</t>
  </si>
  <si>
    <t>91210400701547738H</t>
  </si>
  <si>
    <t>中铁七局集团第二工程有限公司</t>
  </si>
  <si>
    <t>91610000719765119G</t>
  </si>
  <si>
    <t>隧道工程专业承包一级</t>
  </si>
  <si>
    <t>抚顺公路建设集团有限公司</t>
  </si>
  <si>
    <t>912104001193525485</t>
  </si>
  <si>
    <t>辽宁天晟交通工程有限公司</t>
  </si>
  <si>
    <t>912114817618362596</t>
  </si>
  <si>
    <t>北京城建道桥建设集团有限公司</t>
  </si>
  <si>
    <t>91110000101107974U</t>
  </si>
  <si>
    <t>四川鼎恒建设工程有限公司</t>
  </si>
  <si>
    <t>9151000068042392XC</t>
  </si>
  <si>
    <t>吉林省中盛路桥工程有限公司</t>
  </si>
  <si>
    <t>91220300702476302P</t>
  </si>
  <si>
    <t>江西省路桥隧道工程有限公司</t>
  </si>
  <si>
    <t>91360000733924622N</t>
  </si>
  <si>
    <t>昌图县公路工程有限责任公司</t>
  </si>
  <si>
    <t>91211224728397469J</t>
  </si>
  <si>
    <t>辽宁中务建筑工程有限公司</t>
  </si>
  <si>
    <t>91210727055690141Q</t>
  </si>
  <si>
    <t>新宾满族自治县公路工程处</t>
  </si>
  <si>
    <t>91210422747139975D</t>
  </si>
  <si>
    <t>沈阳瀚东市政工程有限公司</t>
  </si>
  <si>
    <t>912101813131921549</t>
  </si>
  <si>
    <t>北票市顺通公路工程有限公司</t>
  </si>
  <si>
    <t>91211381MA0U53FX5</t>
  </si>
  <si>
    <t>东港市威龙路桥工程有限公司</t>
  </si>
  <si>
    <t>912106817887625954</t>
  </si>
  <si>
    <t>辽宁宏沃道桥有限公司</t>
  </si>
  <si>
    <t>91210682664563383R</t>
  </si>
  <si>
    <t>辽宁城润建设工程有限公司</t>
  </si>
  <si>
    <t>912101000647448425</t>
  </si>
  <si>
    <t>抚顺顺通公路工程有限公司</t>
  </si>
  <si>
    <t>912104007249315560</t>
  </si>
  <si>
    <t>营口正华市政工程有限公司</t>
  </si>
  <si>
    <t>91210881590947375L</t>
  </si>
  <si>
    <t>沈阳中联建设工程有限公司</t>
  </si>
  <si>
    <t>91210106683329867R</t>
  </si>
  <si>
    <t>中铁二十四局集团新余工程有限公司</t>
  </si>
  <si>
    <t>91360500159860563N</t>
  </si>
  <si>
    <t>兴城市道路桥梁工程公司</t>
  </si>
  <si>
    <t>912114811237610966</t>
  </si>
  <si>
    <t>陕西筑煌建设工程有限公司</t>
  </si>
  <si>
    <t>91610113311147894H</t>
  </si>
  <si>
    <t>陕西福林源路桥建设有限公司</t>
  </si>
  <si>
    <t>916108215835253771</t>
  </si>
  <si>
    <t>辽宁龙斌建筑工程有限公司</t>
  </si>
  <si>
    <t>912103810598475721</t>
  </si>
  <si>
    <t>建筑工程施工总承包二级</t>
  </si>
  <si>
    <t>沈阳东启公路工程有限公司</t>
  </si>
  <si>
    <t>91210100MA0P45LH8P</t>
  </si>
  <si>
    <t>辽宁华展市政工程有限公司</t>
  </si>
  <si>
    <t>91211303MA0QD3H599</t>
  </si>
  <si>
    <t>北票盛鸿公路桥梁建筑工程有限公司</t>
  </si>
  <si>
    <t>912113817777543387</t>
  </si>
  <si>
    <t>黑龙江远东道桥工程有限公司</t>
  </si>
  <si>
    <t>91230100607151219T</t>
  </si>
  <si>
    <t>山西鹏翼路桥有限公司</t>
  </si>
  <si>
    <t>91140802599861455R</t>
  </si>
  <si>
    <t>云南同利建设工程有限公司</t>
  </si>
  <si>
    <t>91530000597149261F</t>
  </si>
  <si>
    <t>建平县公路工程有限责任公司</t>
  </si>
  <si>
    <t>91211322738774520p</t>
  </si>
  <si>
    <t>阜新市公路工程有限责任公司</t>
  </si>
  <si>
    <t>91210900121549518C</t>
  </si>
  <si>
    <t>阜新市高级路面工程处</t>
  </si>
  <si>
    <t>91210900730823850M</t>
  </si>
  <si>
    <t>辽宁睿鑫水利工程有限公司</t>
  </si>
  <si>
    <t>9121012431323158XU</t>
  </si>
  <si>
    <t>葫芦岛市连山公路工程处</t>
  </si>
  <si>
    <t>9121140271968241XR</t>
  </si>
  <si>
    <t>沈阳恒益建筑工程有限公司</t>
  </si>
  <si>
    <t>91210122589387040K</t>
  </si>
  <si>
    <t>铁岭公路工程总公司</t>
  </si>
  <si>
    <t>91211221701879556Y</t>
  </si>
  <si>
    <t>百年建设集团有限公司</t>
  </si>
  <si>
    <t>91360104558488762A</t>
  </si>
  <si>
    <t>辽宁丰华发展集团道桥道路有限公司</t>
  </si>
  <si>
    <t>912108006961963113</t>
  </si>
  <si>
    <t>中北建工有限公司</t>
  </si>
  <si>
    <t>91210113396173708X</t>
  </si>
  <si>
    <t>绥中瑞达公路工程有限公司</t>
  </si>
  <si>
    <t>91211421594840794Q</t>
  </si>
  <si>
    <t>葫芦岛市连山区公路工程实业总公司</t>
  </si>
  <si>
    <t>912114026269065844</t>
  </si>
  <si>
    <t>四川致鹏建筑工程有限公司</t>
  </si>
  <si>
    <t>91510000099382837X</t>
  </si>
  <si>
    <t>北镇市幽州公路工程有限公司</t>
  </si>
  <si>
    <t>912107257591330442</t>
  </si>
  <si>
    <t>义县宜通路桥工程有限责任公司</t>
  </si>
  <si>
    <t>91210727680076155X</t>
  </si>
  <si>
    <t>中铁十九局集团第二工程有限公司</t>
  </si>
  <si>
    <t>91211000121967461F</t>
  </si>
  <si>
    <t>B</t>
  </si>
  <si>
    <t>陕西江川建设有限公司</t>
  </si>
  <si>
    <t>91610000054750739J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</si>
</sst>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_);[Red]\(0.0\)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#,##0.0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25" fillId="26" borderId="7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6" fillId="15" borderId="2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3" applyFont="true" applyFill="true" applyBorder="true" applyAlignment="true">
      <alignment horizontal="left" vertical="center" wrapText="true"/>
    </xf>
    <xf numFmtId="0" fontId="1" fillId="0" borderId="1" xfId="1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1" fillId="0" borderId="1" xfId="27" applyFont="true" applyFill="true" applyBorder="true" applyAlignment="true">
      <alignment horizontal="left" vertical="center" wrapText="true"/>
    </xf>
    <xf numFmtId="0" fontId="5" fillId="0" borderId="1" xfId="4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8" fontId="1" fillId="0" borderId="1" xfId="0" applyNumberFormat="true" applyFont="true" applyFill="true" applyBorder="true" applyAlignment="true">
      <alignment horizontal="center" vertical="center"/>
    </xf>
    <xf numFmtId="178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left" vertical="center" wrapText="true"/>
      <protection locked="fals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3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 quotePrefix="true">
      <alignment horizontal="center" vertical="center" wrapText="true"/>
    </xf>
  </cellXfs>
  <cellStyles count="54">
    <cellStyle name="常规" xfId="0" builtinId="0"/>
    <cellStyle name="常规 2" xfId="1"/>
    <cellStyle name="常规 4" xfId="2"/>
    <cellStyle name="常规 5" xfId="3"/>
    <cellStyle name="常规_Sheet1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2"/>
  <sheetViews>
    <sheetView tabSelected="1" topLeftCell="A27" workbookViewId="0">
      <selection activeCell="J106" sqref="J106"/>
    </sheetView>
  </sheetViews>
  <sheetFormatPr defaultColWidth="8.89166666666667" defaultRowHeight="14.25" outlineLevelCol="7"/>
  <cols>
    <col min="1" max="1" width="7.775" style="1" customWidth="true"/>
    <col min="2" max="2" width="42.3333333333333" style="2" customWidth="true"/>
    <col min="3" max="3" width="21.8916666666667" style="3" customWidth="true"/>
    <col min="4" max="4" width="27.4416666666667" style="1" customWidth="true"/>
    <col min="5" max="7" width="9.66666666666667" style="1" customWidth="true"/>
    <col min="8" max="8" width="10.775" style="3" customWidth="true"/>
    <col min="9" max="16384" width="8.89166666666667" style="4"/>
  </cols>
  <sheetData>
    <row r="1" ht="20" customHeight="true" spans="1:1">
      <c r="A1" s="5" t="s">
        <v>0</v>
      </c>
    </row>
    <row r="2" ht="40" customHeight="true" spans="1:8">
      <c r="A2" s="6" t="s">
        <v>1</v>
      </c>
      <c r="B2" s="6"/>
      <c r="C2" s="6"/>
      <c r="D2" s="6"/>
      <c r="E2" s="6"/>
      <c r="F2" s="6"/>
      <c r="G2" s="6"/>
      <c r="H2" s="6"/>
    </row>
    <row r="3" ht="40" customHeight="true" spans="1:8">
      <c r="A3" s="7" t="s">
        <v>2</v>
      </c>
      <c r="B3" s="8" t="s">
        <v>3</v>
      </c>
      <c r="C3" s="8" t="s">
        <v>4</v>
      </c>
      <c r="D3" s="9" t="s">
        <v>5</v>
      </c>
      <c r="E3" s="18" t="s">
        <v>6</v>
      </c>
      <c r="F3" s="9" t="s">
        <v>7</v>
      </c>
      <c r="G3" s="19" t="s">
        <v>8</v>
      </c>
      <c r="H3" s="8" t="s">
        <v>9</v>
      </c>
    </row>
    <row r="4" ht="22" customHeight="true" spans="1:8">
      <c r="A4" s="7">
        <v>1</v>
      </c>
      <c r="B4" s="10" t="s">
        <v>10</v>
      </c>
      <c r="C4" s="8" t="s">
        <v>11</v>
      </c>
      <c r="D4" s="11" t="s">
        <v>12</v>
      </c>
      <c r="E4" s="7">
        <v>2</v>
      </c>
      <c r="F4" s="20">
        <f>100-1</f>
        <v>99</v>
      </c>
      <c r="G4" s="20" t="s">
        <v>13</v>
      </c>
      <c r="H4" s="21"/>
    </row>
    <row r="5" ht="22" customHeight="true" spans="1:8">
      <c r="A5" s="7">
        <v>2</v>
      </c>
      <c r="B5" s="10" t="s">
        <v>14</v>
      </c>
      <c r="C5" s="8" t="s">
        <v>15</v>
      </c>
      <c r="D5" s="11" t="s">
        <v>12</v>
      </c>
      <c r="E5" s="7">
        <v>1</v>
      </c>
      <c r="F5" s="20">
        <f>100-1</f>
        <v>99</v>
      </c>
      <c r="G5" s="20" t="s">
        <v>13</v>
      </c>
      <c r="H5" s="21"/>
    </row>
    <row r="6" ht="22" customHeight="true" spans="1:8">
      <c r="A6" s="7">
        <v>3</v>
      </c>
      <c r="B6" s="10" t="s">
        <v>16</v>
      </c>
      <c r="C6" s="8" t="s">
        <v>17</v>
      </c>
      <c r="D6" s="12" t="s">
        <v>12</v>
      </c>
      <c r="E6" s="7">
        <v>1</v>
      </c>
      <c r="F6" s="20">
        <f>100-1</f>
        <v>99</v>
      </c>
      <c r="G6" s="20" t="s">
        <v>13</v>
      </c>
      <c r="H6" s="21"/>
    </row>
    <row r="7" ht="22" customHeight="true" spans="1:8">
      <c r="A7" s="7">
        <v>4</v>
      </c>
      <c r="B7" s="10" t="s">
        <v>18</v>
      </c>
      <c r="C7" s="25" t="s">
        <v>19</v>
      </c>
      <c r="D7" s="11" t="s">
        <v>12</v>
      </c>
      <c r="E7" s="7">
        <v>1</v>
      </c>
      <c r="F7" s="20">
        <f>100-1</f>
        <v>99</v>
      </c>
      <c r="G7" s="20" t="s">
        <v>13</v>
      </c>
      <c r="H7" s="21"/>
    </row>
    <row r="8" ht="22" customHeight="true" spans="1:8">
      <c r="A8" s="7">
        <v>5</v>
      </c>
      <c r="B8" s="10" t="s">
        <v>20</v>
      </c>
      <c r="C8" s="8" t="s">
        <v>21</v>
      </c>
      <c r="D8" s="11" t="s">
        <v>12</v>
      </c>
      <c r="E8" s="7">
        <v>2</v>
      </c>
      <c r="F8" s="20">
        <v>98.7</v>
      </c>
      <c r="G8" s="20" t="s">
        <v>13</v>
      </c>
      <c r="H8" s="21"/>
    </row>
    <row r="9" ht="22" customHeight="true" spans="1:8">
      <c r="A9" s="7">
        <v>6</v>
      </c>
      <c r="B9" s="10" t="s">
        <v>22</v>
      </c>
      <c r="C9" s="25" t="s">
        <v>23</v>
      </c>
      <c r="D9" s="11" t="s">
        <v>12</v>
      </c>
      <c r="E9" s="7">
        <v>1</v>
      </c>
      <c r="F9" s="20">
        <f>93.6+5</f>
        <v>98.6</v>
      </c>
      <c r="G9" s="20" t="s">
        <v>13</v>
      </c>
      <c r="H9" s="21" t="s">
        <v>24</v>
      </c>
    </row>
    <row r="10" ht="22" customHeight="true" spans="1:8">
      <c r="A10" s="7">
        <v>7</v>
      </c>
      <c r="B10" s="10" t="s">
        <v>25</v>
      </c>
      <c r="C10" s="8" t="s">
        <v>26</v>
      </c>
      <c r="D10" s="10" t="s">
        <v>12</v>
      </c>
      <c r="E10" s="7">
        <v>1</v>
      </c>
      <c r="F10" s="20">
        <v>98.4</v>
      </c>
      <c r="G10" s="20" t="s">
        <v>13</v>
      </c>
      <c r="H10" s="21" t="s">
        <v>24</v>
      </c>
    </row>
    <row r="11" ht="22" customHeight="true" spans="1:8">
      <c r="A11" s="7">
        <v>8</v>
      </c>
      <c r="B11" s="10" t="s">
        <v>27</v>
      </c>
      <c r="C11" s="8" t="s">
        <v>28</v>
      </c>
      <c r="D11" s="10" t="s">
        <v>12</v>
      </c>
      <c r="E11" s="7">
        <v>1</v>
      </c>
      <c r="F11" s="20">
        <v>98.4</v>
      </c>
      <c r="G11" s="20" t="s">
        <v>13</v>
      </c>
      <c r="H11" s="21"/>
    </row>
    <row r="12" ht="22" customHeight="true" spans="1:8">
      <c r="A12" s="7">
        <v>9</v>
      </c>
      <c r="B12" s="10" t="s">
        <v>29</v>
      </c>
      <c r="C12" s="8" t="s">
        <v>30</v>
      </c>
      <c r="D12" s="11" t="s">
        <v>12</v>
      </c>
      <c r="E12" s="7">
        <v>1</v>
      </c>
      <c r="F12" s="20">
        <v>98.4</v>
      </c>
      <c r="G12" s="20" t="s">
        <v>13</v>
      </c>
      <c r="H12" s="21"/>
    </row>
    <row r="13" ht="22" customHeight="true" spans="1:8">
      <c r="A13" s="7">
        <v>10</v>
      </c>
      <c r="B13" s="10" t="s">
        <v>31</v>
      </c>
      <c r="C13" s="8" t="s">
        <v>32</v>
      </c>
      <c r="D13" s="10" t="s">
        <v>12</v>
      </c>
      <c r="E13" s="7">
        <v>1</v>
      </c>
      <c r="F13" s="20">
        <f>99.2-2</f>
        <v>97.2</v>
      </c>
      <c r="G13" s="20" t="s">
        <v>13</v>
      </c>
      <c r="H13" s="21"/>
    </row>
    <row r="14" ht="22" customHeight="true" spans="1:8">
      <c r="A14" s="7">
        <v>11</v>
      </c>
      <c r="B14" s="10" t="s">
        <v>33</v>
      </c>
      <c r="C14" s="8" t="s">
        <v>34</v>
      </c>
      <c r="D14" s="11" t="s">
        <v>12</v>
      </c>
      <c r="E14" s="7">
        <v>1</v>
      </c>
      <c r="F14" s="20">
        <f>92+5</f>
        <v>97</v>
      </c>
      <c r="G14" s="20" t="s">
        <v>13</v>
      </c>
      <c r="H14" s="21" t="s">
        <v>24</v>
      </c>
    </row>
    <row r="15" ht="22" customHeight="true" spans="1:8">
      <c r="A15" s="7">
        <v>12</v>
      </c>
      <c r="B15" s="10" t="s">
        <v>35</v>
      </c>
      <c r="C15" s="8" t="s">
        <v>36</v>
      </c>
      <c r="D15" s="13" t="s">
        <v>12</v>
      </c>
      <c r="E15" s="7">
        <v>1</v>
      </c>
      <c r="F15" s="20">
        <v>96</v>
      </c>
      <c r="G15" s="20" t="s">
        <v>13</v>
      </c>
      <c r="H15" s="21"/>
    </row>
    <row r="16" ht="22" customHeight="true" spans="1:8">
      <c r="A16" s="7">
        <v>13</v>
      </c>
      <c r="B16" s="10" t="s">
        <v>37</v>
      </c>
      <c r="C16" s="8" t="s">
        <v>38</v>
      </c>
      <c r="D16" s="14" t="s">
        <v>12</v>
      </c>
      <c r="E16" s="7">
        <v>1</v>
      </c>
      <c r="F16" s="20">
        <v>95.6</v>
      </c>
      <c r="G16" s="20" t="s">
        <v>13</v>
      </c>
      <c r="H16" s="21"/>
    </row>
    <row r="17" ht="22" customHeight="true" spans="1:8">
      <c r="A17" s="7">
        <v>14</v>
      </c>
      <c r="B17" s="10" t="s">
        <v>39</v>
      </c>
      <c r="C17" s="8" t="s">
        <v>40</v>
      </c>
      <c r="D17" s="11" t="s">
        <v>12</v>
      </c>
      <c r="E17" s="7">
        <v>2</v>
      </c>
      <c r="F17" s="20">
        <f>97.7-2.7</f>
        <v>95</v>
      </c>
      <c r="G17" s="20" t="s">
        <v>13</v>
      </c>
      <c r="H17" s="21" t="s">
        <v>24</v>
      </c>
    </row>
    <row r="18" ht="22" customHeight="true" spans="1:8">
      <c r="A18" s="7">
        <v>15</v>
      </c>
      <c r="B18" s="10" t="s">
        <v>41</v>
      </c>
      <c r="C18" s="25" t="s">
        <v>42</v>
      </c>
      <c r="D18" s="10" t="s">
        <v>43</v>
      </c>
      <c r="E18" s="7">
        <v>3</v>
      </c>
      <c r="F18" s="20">
        <v>99</v>
      </c>
      <c r="G18" s="20" t="s">
        <v>13</v>
      </c>
      <c r="H18" s="21"/>
    </row>
    <row r="19" ht="22" customHeight="true" spans="1:8">
      <c r="A19" s="7">
        <v>16</v>
      </c>
      <c r="B19" s="10" t="s">
        <v>44</v>
      </c>
      <c r="C19" s="8" t="s">
        <v>45</v>
      </c>
      <c r="D19" s="11" t="s">
        <v>43</v>
      </c>
      <c r="E19" s="7">
        <v>2</v>
      </c>
      <c r="F19" s="20">
        <f t="shared" ref="F19:F25" si="0">100-1</f>
        <v>99</v>
      </c>
      <c r="G19" s="20" t="s">
        <v>13</v>
      </c>
      <c r="H19" s="21"/>
    </row>
    <row r="20" ht="22" customHeight="true" spans="1:8">
      <c r="A20" s="7">
        <v>17</v>
      </c>
      <c r="B20" s="10" t="s">
        <v>46</v>
      </c>
      <c r="C20" s="25" t="s">
        <v>47</v>
      </c>
      <c r="D20" s="10" t="s">
        <v>43</v>
      </c>
      <c r="E20" s="7">
        <v>1</v>
      </c>
      <c r="F20" s="20">
        <f t="shared" si="0"/>
        <v>99</v>
      </c>
      <c r="G20" s="20" t="s">
        <v>13</v>
      </c>
      <c r="H20" s="21"/>
    </row>
    <row r="21" ht="22" customHeight="true" spans="1:8">
      <c r="A21" s="7">
        <v>18</v>
      </c>
      <c r="B21" s="10" t="s">
        <v>48</v>
      </c>
      <c r="C21" s="25" t="s">
        <v>49</v>
      </c>
      <c r="D21" s="11" t="s">
        <v>43</v>
      </c>
      <c r="E21" s="7">
        <v>1</v>
      </c>
      <c r="F21" s="20">
        <f t="shared" si="0"/>
        <v>99</v>
      </c>
      <c r="G21" s="20" t="s">
        <v>13</v>
      </c>
      <c r="H21" s="21"/>
    </row>
    <row r="22" ht="22" customHeight="true" spans="1:8">
      <c r="A22" s="7">
        <v>19</v>
      </c>
      <c r="B22" s="10" t="s">
        <v>50</v>
      </c>
      <c r="C22" s="25" t="s">
        <v>51</v>
      </c>
      <c r="D22" s="10" t="s">
        <v>43</v>
      </c>
      <c r="E22" s="7">
        <v>1</v>
      </c>
      <c r="F22" s="20">
        <f t="shared" si="0"/>
        <v>99</v>
      </c>
      <c r="G22" s="20" t="s">
        <v>13</v>
      </c>
      <c r="H22" s="21"/>
    </row>
    <row r="23" ht="22" customHeight="true" spans="1:8">
      <c r="A23" s="7">
        <v>20</v>
      </c>
      <c r="B23" s="10" t="s">
        <v>52</v>
      </c>
      <c r="C23" s="8" t="s">
        <v>53</v>
      </c>
      <c r="D23" s="15" t="s">
        <v>43</v>
      </c>
      <c r="E23" s="7">
        <v>1</v>
      </c>
      <c r="F23" s="20">
        <f t="shared" si="0"/>
        <v>99</v>
      </c>
      <c r="G23" s="20" t="s">
        <v>13</v>
      </c>
      <c r="H23" s="21"/>
    </row>
    <row r="24" ht="22" customHeight="true" spans="1:8">
      <c r="A24" s="7">
        <v>21</v>
      </c>
      <c r="B24" s="10" t="s">
        <v>54</v>
      </c>
      <c r="C24" s="8" t="s">
        <v>55</v>
      </c>
      <c r="D24" s="10" t="s">
        <v>43</v>
      </c>
      <c r="E24" s="7">
        <v>1</v>
      </c>
      <c r="F24" s="20">
        <f t="shared" si="0"/>
        <v>99</v>
      </c>
      <c r="G24" s="20" t="s">
        <v>13</v>
      </c>
      <c r="H24" s="21" t="s">
        <v>24</v>
      </c>
    </row>
    <row r="25" ht="22" customHeight="true" spans="1:8">
      <c r="A25" s="7">
        <v>22</v>
      </c>
      <c r="B25" s="10" t="s">
        <v>56</v>
      </c>
      <c r="C25" s="8" t="s">
        <v>57</v>
      </c>
      <c r="D25" s="11" t="s">
        <v>58</v>
      </c>
      <c r="E25" s="7">
        <v>1</v>
      </c>
      <c r="F25" s="20">
        <f t="shared" si="0"/>
        <v>99</v>
      </c>
      <c r="G25" s="20" t="s">
        <v>13</v>
      </c>
      <c r="H25" s="21"/>
    </row>
    <row r="26" ht="22" customHeight="true" spans="1:8">
      <c r="A26" s="7">
        <v>23</v>
      </c>
      <c r="B26" s="10" t="s">
        <v>59</v>
      </c>
      <c r="C26" s="25" t="s">
        <v>60</v>
      </c>
      <c r="D26" s="11" t="s">
        <v>58</v>
      </c>
      <c r="E26" s="7">
        <v>3</v>
      </c>
      <c r="F26" s="20">
        <f>100-1.1</f>
        <v>98.9</v>
      </c>
      <c r="G26" s="20" t="s">
        <v>13</v>
      </c>
      <c r="H26" s="21"/>
    </row>
    <row r="27" ht="22" customHeight="true" spans="1:8">
      <c r="A27" s="7">
        <v>24</v>
      </c>
      <c r="B27" s="10" t="s">
        <v>61</v>
      </c>
      <c r="C27" s="8" t="s">
        <v>62</v>
      </c>
      <c r="D27" s="11" t="s">
        <v>58</v>
      </c>
      <c r="E27" s="7">
        <v>2</v>
      </c>
      <c r="F27" s="20">
        <f>100-1.1</f>
        <v>98.9</v>
      </c>
      <c r="G27" s="20" t="s">
        <v>13</v>
      </c>
      <c r="H27" s="21" t="s">
        <v>24</v>
      </c>
    </row>
    <row r="28" ht="22" customHeight="true" spans="1:8">
      <c r="A28" s="7">
        <v>25</v>
      </c>
      <c r="B28" s="10" t="s">
        <v>63</v>
      </c>
      <c r="C28" s="25" t="s">
        <v>64</v>
      </c>
      <c r="D28" s="11" t="s">
        <v>43</v>
      </c>
      <c r="E28" s="7">
        <v>1</v>
      </c>
      <c r="F28" s="20">
        <f>100-1.2</f>
        <v>98.8</v>
      </c>
      <c r="G28" s="20" t="s">
        <v>13</v>
      </c>
      <c r="H28" s="21"/>
    </row>
    <row r="29" ht="22" customHeight="true" spans="1:8">
      <c r="A29" s="7">
        <v>26</v>
      </c>
      <c r="B29" s="10" t="s">
        <v>65</v>
      </c>
      <c r="C29" s="8" t="s">
        <v>66</v>
      </c>
      <c r="D29" s="11" t="s">
        <v>58</v>
      </c>
      <c r="E29" s="7">
        <v>12</v>
      </c>
      <c r="F29" s="20">
        <f>98.9-0.2</f>
        <v>98.7</v>
      </c>
      <c r="G29" s="20" t="s">
        <v>13</v>
      </c>
      <c r="H29" s="21" t="s">
        <v>24</v>
      </c>
    </row>
    <row r="30" ht="22" customHeight="true" spans="1:8">
      <c r="A30" s="7">
        <v>27</v>
      </c>
      <c r="B30" s="10" t="s">
        <v>67</v>
      </c>
      <c r="C30" s="25" t="s">
        <v>68</v>
      </c>
      <c r="D30" s="11" t="s">
        <v>58</v>
      </c>
      <c r="E30" s="7">
        <v>5</v>
      </c>
      <c r="F30" s="20">
        <f>98.9-0.2</f>
        <v>98.7</v>
      </c>
      <c r="G30" s="20" t="s">
        <v>13</v>
      </c>
      <c r="H30" s="21"/>
    </row>
    <row r="31" ht="22" customHeight="true" spans="1:8">
      <c r="A31" s="7">
        <v>28</v>
      </c>
      <c r="B31" s="10" t="s">
        <v>69</v>
      </c>
      <c r="C31" s="8" t="s">
        <v>70</v>
      </c>
      <c r="D31" s="10" t="s">
        <v>43</v>
      </c>
      <c r="E31" s="7">
        <v>1</v>
      </c>
      <c r="F31" s="20">
        <v>98.4</v>
      </c>
      <c r="G31" s="20" t="s">
        <v>13</v>
      </c>
      <c r="H31" s="21"/>
    </row>
    <row r="32" ht="22" customHeight="true" spans="1:8">
      <c r="A32" s="7">
        <v>29</v>
      </c>
      <c r="B32" s="10" t="s">
        <v>71</v>
      </c>
      <c r="C32" s="25" t="s">
        <v>72</v>
      </c>
      <c r="D32" s="10" t="s">
        <v>43</v>
      </c>
      <c r="E32" s="7">
        <v>2</v>
      </c>
      <c r="F32" s="20">
        <v>98</v>
      </c>
      <c r="G32" s="20" t="s">
        <v>13</v>
      </c>
      <c r="H32" s="21" t="s">
        <v>24</v>
      </c>
    </row>
    <row r="33" ht="22" customHeight="true" spans="1:8">
      <c r="A33" s="7">
        <v>30</v>
      </c>
      <c r="B33" s="10" t="s">
        <v>73</v>
      </c>
      <c r="C33" s="8" t="s">
        <v>74</v>
      </c>
      <c r="D33" s="10" t="s">
        <v>43</v>
      </c>
      <c r="E33" s="7">
        <v>11</v>
      </c>
      <c r="F33" s="20">
        <f>98.9-1</f>
        <v>97.9</v>
      </c>
      <c r="G33" s="20" t="s">
        <v>13</v>
      </c>
      <c r="H33" s="21"/>
    </row>
    <row r="34" ht="22" customHeight="true" spans="1:8">
      <c r="A34" s="7">
        <v>31</v>
      </c>
      <c r="B34" s="10" t="s">
        <v>75</v>
      </c>
      <c r="C34" s="8" t="s">
        <v>76</v>
      </c>
      <c r="D34" s="10" t="s">
        <v>43</v>
      </c>
      <c r="E34" s="7">
        <v>8</v>
      </c>
      <c r="F34" s="20">
        <f>98.8-1</f>
        <v>97.8</v>
      </c>
      <c r="G34" s="20" t="s">
        <v>13</v>
      </c>
      <c r="H34" s="21" t="s">
        <v>24</v>
      </c>
    </row>
    <row r="35" ht="22" customHeight="true" spans="1:8">
      <c r="A35" s="7">
        <v>32</v>
      </c>
      <c r="B35" s="10" t="s">
        <v>77</v>
      </c>
      <c r="C35" s="25" t="s">
        <v>78</v>
      </c>
      <c r="D35" s="11" t="s">
        <v>43</v>
      </c>
      <c r="E35" s="7">
        <v>2</v>
      </c>
      <c r="F35" s="20">
        <v>97.65</v>
      </c>
      <c r="G35" s="20" t="s">
        <v>13</v>
      </c>
      <c r="H35" s="21"/>
    </row>
    <row r="36" ht="22" customHeight="true" spans="1:8">
      <c r="A36" s="7">
        <v>33</v>
      </c>
      <c r="B36" s="10" t="s">
        <v>79</v>
      </c>
      <c r="C36" s="25" t="s">
        <v>80</v>
      </c>
      <c r="D36" s="10" t="s">
        <v>43</v>
      </c>
      <c r="E36" s="7">
        <v>4</v>
      </c>
      <c r="F36" s="20">
        <v>97.3</v>
      </c>
      <c r="G36" s="20" t="s">
        <v>13</v>
      </c>
      <c r="H36" s="21" t="s">
        <v>24</v>
      </c>
    </row>
    <row r="37" ht="22" customHeight="true" spans="1:8">
      <c r="A37" s="7">
        <v>34</v>
      </c>
      <c r="B37" s="10" t="s">
        <v>81</v>
      </c>
      <c r="C37" s="8" t="s">
        <v>82</v>
      </c>
      <c r="D37" s="11" t="s">
        <v>58</v>
      </c>
      <c r="E37" s="7">
        <v>5</v>
      </c>
      <c r="F37" s="20">
        <v>96.9</v>
      </c>
      <c r="G37" s="20" t="s">
        <v>13</v>
      </c>
      <c r="H37" s="21"/>
    </row>
    <row r="38" ht="22" customHeight="true" spans="1:8">
      <c r="A38" s="7">
        <v>35</v>
      </c>
      <c r="B38" s="10" t="s">
        <v>83</v>
      </c>
      <c r="C38" s="8" t="s">
        <v>84</v>
      </c>
      <c r="D38" s="16" t="s">
        <v>43</v>
      </c>
      <c r="E38" s="7">
        <v>2</v>
      </c>
      <c r="F38" s="20">
        <v>96.8</v>
      </c>
      <c r="G38" s="20" t="s">
        <v>13</v>
      </c>
      <c r="H38" s="21"/>
    </row>
    <row r="39" ht="22" customHeight="true" spans="1:8">
      <c r="A39" s="7">
        <v>36</v>
      </c>
      <c r="B39" s="10" t="s">
        <v>85</v>
      </c>
      <c r="C39" s="8" t="s">
        <v>86</v>
      </c>
      <c r="D39" s="10" t="s">
        <v>43</v>
      </c>
      <c r="E39" s="7">
        <v>1</v>
      </c>
      <c r="F39" s="20">
        <v>96.8</v>
      </c>
      <c r="G39" s="20" t="s">
        <v>13</v>
      </c>
      <c r="H39" s="21" t="s">
        <v>24</v>
      </c>
    </row>
    <row r="40" ht="22" customHeight="true" spans="1:8">
      <c r="A40" s="7">
        <v>37</v>
      </c>
      <c r="B40" s="10" t="s">
        <v>87</v>
      </c>
      <c r="C40" s="25" t="s">
        <v>88</v>
      </c>
      <c r="D40" s="13" t="s">
        <v>43</v>
      </c>
      <c r="E40" s="7">
        <v>1</v>
      </c>
      <c r="F40" s="20">
        <v>96.8</v>
      </c>
      <c r="G40" s="20" t="s">
        <v>13</v>
      </c>
      <c r="H40" s="21"/>
    </row>
    <row r="41" ht="22" customHeight="true" spans="1:8">
      <c r="A41" s="7">
        <v>38</v>
      </c>
      <c r="B41" s="10" t="s">
        <v>89</v>
      </c>
      <c r="C41" s="25" t="s">
        <v>90</v>
      </c>
      <c r="D41" s="10" t="s">
        <v>43</v>
      </c>
      <c r="E41" s="7">
        <v>1</v>
      </c>
      <c r="F41" s="20">
        <v>96.8</v>
      </c>
      <c r="G41" s="20" t="s">
        <v>13</v>
      </c>
      <c r="H41" s="21"/>
    </row>
    <row r="42" ht="22" customHeight="true" spans="1:8">
      <c r="A42" s="7">
        <v>39</v>
      </c>
      <c r="B42" s="10" t="s">
        <v>91</v>
      </c>
      <c r="C42" s="8" t="s">
        <v>92</v>
      </c>
      <c r="D42" s="13" t="s">
        <v>43</v>
      </c>
      <c r="E42" s="7">
        <v>11</v>
      </c>
      <c r="F42" s="20">
        <f>98.2-2</f>
        <v>96.2</v>
      </c>
      <c r="G42" s="20" t="s">
        <v>13</v>
      </c>
      <c r="H42" s="21"/>
    </row>
    <row r="43" ht="22" customHeight="true" spans="1:8">
      <c r="A43" s="7">
        <v>40</v>
      </c>
      <c r="B43" s="10" t="s">
        <v>93</v>
      </c>
      <c r="C43" s="8" t="s">
        <v>94</v>
      </c>
      <c r="D43" s="10" t="s">
        <v>43</v>
      </c>
      <c r="E43" s="7">
        <v>10</v>
      </c>
      <c r="F43" s="20">
        <v>95.9</v>
      </c>
      <c r="G43" s="20" t="s">
        <v>13</v>
      </c>
      <c r="H43" s="21" t="s">
        <v>24</v>
      </c>
    </row>
    <row r="44" ht="22" customHeight="true" spans="1:8">
      <c r="A44" s="7">
        <v>41</v>
      </c>
      <c r="B44" s="10" t="s">
        <v>95</v>
      </c>
      <c r="C44" s="8" t="s">
        <v>96</v>
      </c>
      <c r="D44" s="17" t="s">
        <v>43</v>
      </c>
      <c r="E44" s="7">
        <v>2</v>
      </c>
      <c r="F44" s="20">
        <v>95.8</v>
      </c>
      <c r="G44" s="20" t="s">
        <v>13</v>
      </c>
      <c r="H44" s="21"/>
    </row>
    <row r="45" ht="22" customHeight="true" spans="1:8">
      <c r="A45" s="7">
        <v>42</v>
      </c>
      <c r="B45" s="10" t="s">
        <v>97</v>
      </c>
      <c r="C45" s="8" t="s">
        <v>98</v>
      </c>
      <c r="D45" s="10" t="s">
        <v>43</v>
      </c>
      <c r="E45" s="7">
        <v>4</v>
      </c>
      <c r="F45" s="20">
        <v>95.5</v>
      </c>
      <c r="G45" s="20" t="s">
        <v>13</v>
      </c>
      <c r="H45" s="21"/>
    </row>
    <row r="46" ht="22" customHeight="true" spans="1:8">
      <c r="A46" s="7">
        <v>43</v>
      </c>
      <c r="B46" s="10" t="s">
        <v>99</v>
      </c>
      <c r="C46" s="8" t="s">
        <v>100</v>
      </c>
      <c r="D46" s="17" t="s">
        <v>101</v>
      </c>
      <c r="E46" s="7">
        <v>1</v>
      </c>
      <c r="F46" s="20">
        <f>100-1</f>
        <v>99</v>
      </c>
      <c r="G46" s="20" t="s">
        <v>13</v>
      </c>
      <c r="H46" s="21"/>
    </row>
    <row r="47" ht="22" customHeight="true" spans="1:8">
      <c r="A47" s="7">
        <v>44</v>
      </c>
      <c r="B47" s="10" t="s">
        <v>102</v>
      </c>
      <c r="C47" s="25" t="s">
        <v>103</v>
      </c>
      <c r="D47" s="11" t="s">
        <v>101</v>
      </c>
      <c r="E47" s="7">
        <v>6</v>
      </c>
      <c r="F47" s="20">
        <f t="shared" ref="F47:F72" si="1">100-1.1</f>
        <v>98.9</v>
      </c>
      <c r="G47" s="20" t="s">
        <v>13</v>
      </c>
      <c r="H47" s="21"/>
    </row>
    <row r="48" ht="22" customHeight="true" spans="1:8">
      <c r="A48" s="7">
        <v>45</v>
      </c>
      <c r="B48" s="10" t="s">
        <v>104</v>
      </c>
      <c r="C48" s="8" t="s">
        <v>105</v>
      </c>
      <c r="D48" s="10" t="s">
        <v>101</v>
      </c>
      <c r="E48" s="7">
        <v>5</v>
      </c>
      <c r="F48" s="20">
        <f t="shared" si="1"/>
        <v>98.9</v>
      </c>
      <c r="G48" s="20" t="s">
        <v>13</v>
      </c>
      <c r="H48" s="21"/>
    </row>
    <row r="49" ht="22" customHeight="true" spans="1:8">
      <c r="A49" s="7">
        <v>46</v>
      </c>
      <c r="B49" s="10" t="s">
        <v>106</v>
      </c>
      <c r="C49" s="8" t="s">
        <v>107</v>
      </c>
      <c r="D49" s="10" t="s">
        <v>101</v>
      </c>
      <c r="E49" s="7">
        <v>3</v>
      </c>
      <c r="F49" s="20">
        <f t="shared" si="1"/>
        <v>98.9</v>
      </c>
      <c r="G49" s="20" t="s">
        <v>13</v>
      </c>
      <c r="H49" s="21"/>
    </row>
    <row r="50" ht="22" customHeight="true" spans="1:8">
      <c r="A50" s="7">
        <v>47</v>
      </c>
      <c r="B50" s="10" t="s">
        <v>108</v>
      </c>
      <c r="C50" s="8" t="s">
        <v>109</v>
      </c>
      <c r="D50" s="11" t="s">
        <v>101</v>
      </c>
      <c r="E50" s="7">
        <v>3</v>
      </c>
      <c r="F50" s="20">
        <f t="shared" si="1"/>
        <v>98.9</v>
      </c>
      <c r="G50" s="20" t="s">
        <v>13</v>
      </c>
      <c r="H50" s="21"/>
    </row>
    <row r="51" ht="22" customHeight="true" spans="1:8">
      <c r="A51" s="7">
        <v>48</v>
      </c>
      <c r="B51" s="10" t="s">
        <v>110</v>
      </c>
      <c r="C51" s="25" t="s">
        <v>111</v>
      </c>
      <c r="D51" s="11" t="s">
        <v>101</v>
      </c>
      <c r="E51" s="7">
        <v>2</v>
      </c>
      <c r="F51" s="20">
        <f t="shared" si="1"/>
        <v>98.9</v>
      </c>
      <c r="G51" s="20" t="s">
        <v>13</v>
      </c>
      <c r="H51" s="21"/>
    </row>
    <row r="52" ht="22" customHeight="true" spans="1:8">
      <c r="A52" s="7">
        <v>49</v>
      </c>
      <c r="B52" s="10" t="s">
        <v>112</v>
      </c>
      <c r="C52" s="25" t="s">
        <v>113</v>
      </c>
      <c r="D52" s="11" t="s">
        <v>101</v>
      </c>
      <c r="E52" s="7">
        <v>2</v>
      </c>
      <c r="F52" s="20">
        <f t="shared" si="1"/>
        <v>98.9</v>
      </c>
      <c r="G52" s="20" t="s">
        <v>13</v>
      </c>
      <c r="H52" s="21"/>
    </row>
    <row r="53" ht="22" customHeight="true" spans="1:8">
      <c r="A53" s="7">
        <v>50</v>
      </c>
      <c r="B53" s="10" t="s">
        <v>114</v>
      </c>
      <c r="C53" s="8" t="s">
        <v>115</v>
      </c>
      <c r="D53" s="10" t="s">
        <v>101</v>
      </c>
      <c r="E53" s="7">
        <v>2</v>
      </c>
      <c r="F53" s="20">
        <f t="shared" si="1"/>
        <v>98.9</v>
      </c>
      <c r="G53" s="20" t="s">
        <v>13</v>
      </c>
      <c r="H53" s="21"/>
    </row>
    <row r="54" ht="22" customHeight="true" spans="1:8">
      <c r="A54" s="7">
        <v>51</v>
      </c>
      <c r="B54" s="10" t="s">
        <v>116</v>
      </c>
      <c r="C54" s="8" t="s">
        <v>117</v>
      </c>
      <c r="D54" s="10" t="s">
        <v>101</v>
      </c>
      <c r="E54" s="7">
        <v>2</v>
      </c>
      <c r="F54" s="20">
        <f t="shared" si="1"/>
        <v>98.9</v>
      </c>
      <c r="G54" s="20" t="s">
        <v>13</v>
      </c>
      <c r="H54" s="21"/>
    </row>
    <row r="55" ht="22" customHeight="true" spans="1:8">
      <c r="A55" s="7">
        <v>52</v>
      </c>
      <c r="B55" s="10" t="s">
        <v>118</v>
      </c>
      <c r="C55" s="8" t="s">
        <v>119</v>
      </c>
      <c r="D55" s="10" t="s">
        <v>101</v>
      </c>
      <c r="E55" s="7">
        <v>2</v>
      </c>
      <c r="F55" s="20">
        <f t="shared" si="1"/>
        <v>98.9</v>
      </c>
      <c r="G55" s="20" t="s">
        <v>13</v>
      </c>
      <c r="H55" s="21"/>
    </row>
    <row r="56" ht="22" customHeight="true" spans="1:8">
      <c r="A56" s="7">
        <v>53</v>
      </c>
      <c r="B56" s="10" t="s">
        <v>120</v>
      </c>
      <c r="C56" s="8" t="s">
        <v>121</v>
      </c>
      <c r="D56" s="10" t="s">
        <v>101</v>
      </c>
      <c r="E56" s="7">
        <v>2</v>
      </c>
      <c r="F56" s="20">
        <f t="shared" si="1"/>
        <v>98.9</v>
      </c>
      <c r="G56" s="20" t="s">
        <v>13</v>
      </c>
      <c r="H56" s="21"/>
    </row>
    <row r="57" ht="22" customHeight="true" spans="1:8">
      <c r="A57" s="7">
        <v>54</v>
      </c>
      <c r="B57" s="10" t="s">
        <v>122</v>
      </c>
      <c r="C57" s="8" t="s">
        <v>123</v>
      </c>
      <c r="D57" s="12" t="s">
        <v>101</v>
      </c>
      <c r="E57" s="7">
        <v>2</v>
      </c>
      <c r="F57" s="20">
        <f t="shared" si="1"/>
        <v>98.9</v>
      </c>
      <c r="G57" s="20" t="s">
        <v>13</v>
      </c>
      <c r="H57" s="21"/>
    </row>
    <row r="58" ht="22" customHeight="true" spans="1:8">
      <c r="A58" s="7">
        <v>55</v>
      </c>
      <c r="B58" s="10" t="s">
        <v>124</v>
      </c>
      <c r="C58" s="8" t="s">
        <v>125</v>
      </c>
      <c r="D58" s="12" t="s">
        <v>101</v>
      </c>
      <c r="E58" s="7">
        <v>2</v>
      </c>
      <c r="F58" s="20">
        <f t="shared" si="1"/>
        <v>98.9</v>
      </c>
      <c r="G58" s="20" t="s">
        <v>13</v>
      </c>
      <c r="H58" s="21"/>
    </row>
    <row r="59" ht="22" customHeight="true" spans="1:8">
      <c r="A59" s="7">
        <v>56</v>
      </c>
      <c r="B59" s="10" t="s">
        <v>126</v>
      </c>
      <c r="C59" s="8" t="s">
        <v>127</v>
      </c>
      <c r="D59" s="11" t="s">
        <v>101</v>
      </c>
      <c r="E59" s="7">
        <v>2</v>
      </c>
      <c r="F59" s="20">
        <f t="shared" si="1"/>
        <v>98.9</v>
      </c>
      <c r="G59" s="20" t="s">
        <v>13</v>
      </c>
      <c r="H59" s="21"/>
    </row>
    <row r="60" ht="22" customHeight="true" spans="1:8">
      <c r="A60" s="7">
        <v>57</v>
      </c>
      <c r="B60" s="10" t="s">
        <v>128</v>
      </c>
      <c r="C60" s="25" t="s">
        <v>129</v>
      </c>
      <c r="D60" s="10" t="s">
        <v>101</v>
      </c>
      <c r="E60" s="7">
        <v>2</v>
      </c>
      <c r="F60" s="20">
        <f t="shared" si="1"/>
        <v>98.9</v>
      </c>
      <c r="G60" s="20" t="s">
        <v>13</v>
      </c>
      <c r="H60" s="21"/>
    </row>
    <row r="61" ht="22" customHeight="true" spans="1:8">
      <c r="A61" s="7">
        <v>58</v>
      </c>
      <c r="B61" s="10" t="s">
        <v>130</v>
      </c>
      <c r="C61" s="8" t="s">
        <v>131</v>
      </c>
      <c r="D61" s="11" t="s">
        <v>101</v>
      </c>
      <c r="E61" s="7">
        <v>1</v>
      </c>
      <c r="F61" s="20">
        <f t="shared" si="1"/>
        <v>98.9</v>
      </c>
      <c r="G61" s="20" t="s">
        <v>13</v>
      </c>
      <c r="H61" s="21"/>
    </row>
    <row r="62" ht="22" customHeight="true" spans="1:8">
      <c r="A62" s="7">
        <v>59</v>
      </c>
      <c r="B62" s="10" t="s">
        <v>132</v>
      </c>
      <c r="C62" s="8" t="s">
        <v>133</v>
      </c>
      <c r="D62" s="11" t="s">
        <v>101</v>
      </c>
      <c r="E62" s="7">
        <v>1</v>
      </c>
      <c r="F62" s="20">
        <f t="shared" si="1"/>
        <v>98.9</v>
      </c>
      <c r="G62" s="20" t="s">
        <v>13</v>
      </c>
      <c r="H62" s="21"/>
    </row>
    <row r="63" ht="22" customHeight="true" spans="1:8">
      <c r="A63" s="7">
        <v>60</v>
      </c>
      <c r="B63" s="10" t="s">
        <v>134</v>
      </c>
      <c r="C63" s="25" t="s">
        <v>135</v>
      </c>
      <c r="D63" s="11" t="s">
        <v>101</v>
      </c>
      <c r="E63" s="7">
        <v>1</v>
      </c>
      <c r="F63" s="20">
        <f t="shared" si="1"/>
        <v>98.9</v>
      </c>
      <c r="G63" s="20" t="s">
        <v>13</v>
      </c>
      <c r="H63" s="21"/>
    </row>
    <row r="64" ht="22" customHeight="true" spans="1:8">
      <c r="A64" s="7">
        <v>61</v>
      </c>
      <c r="B64" s="10" t="s">
        <v>136</v>
      </c>
      <c r="C64" s="8" t="s">
        <v>137</v>
      </c>
      <c r="D64" s="10" t="s">
        <v>101</v>
      </c>
      <c r="E64" s="7">
        <v>1</v>
      </c>
      <c r="F64" s="20">
        <f t="shared" si="1"/>
        <v>98.9</v>
      </c>
      <c r="G64" s="20" t="s">
        <v>13</v>
      </c>
      <c r="H64" s="21"/>
    </row>
    <row r="65" ht="22" customHeight="true" spans="1:8">
      <c r="A65" s="7">
        <v>62</v>
      </c>
      <c r="B65" s="10" t="s">
        <v>138</v>
      </c>
      <c r="C65" s="8" t="s">
        <v>139</v>
      </c>
      <c r="D65" s="10" t="s">
        <v>101</v>
      </c>
      <c r="E65" s="7">
        <v>1</v>
      </c>
      <c r="F65" s="20">
        <f t="shared" si="1"/>
        <v>98.9</v>
      </c>
      <c r="G65" s="20" t="s">
        <v>13</v>
      </c>
      <c r="H65" s="21"/>
    </row>
    <row r="66" ht="22" customHeight="true" spans="1:8">
      <c r="A66" s="7">
        <v>63</v>
      </c>
      <c r="B66" s="10" t="s">
        <v>140</v>
      </c>
      <c r="C66" s="8" t="s">
        <v>141</v>
      </c>
      <c r="D66" s="10" t="s">
        <v>101</v>
      </c>
      <c r="E66" s="7">
        <v>1</v>
      </c>
      <c r="F66" s="20">
        <f t="shared" si="1"/>
        <v>98.9</v>
      </c>
      <c r="G66" s="20" t="s">
        <v>13</v>
      </c>
      <c r="H66" s="21"/>
    </row>
    <row r="67" ht="22" customHeight="true" spans="1:8">
      <c r="A67" s="7">
        <v>64</v>
      </c>
      <c r="B67" s="10" t="s">
        <v>142</v>
      </c>
      <c r="C67" s="8" t="s">
        <v>143</v>
      </c>
      <c r="D67" s="10" t="s">
        <v>101</v>
      </c>
      <c r="E67" s="7">
        <v>1</v>
      </c>
      <c r="F67" s="20">
        <f t="shared" si="1"/>
        <v>98.9</v>
      </c>
      <c r="G67" s="20" t="s">
        <v>13</v>
      </c>
      <c r="H67" s="21"/>
    </row>
    <row r="68" ht="22" customHeight="true" spans="1:8">
      <c r="A68" s="7">
        <v>65</v>
      </c>
      <c r="B68" s="10" t="s">
        <v>144</v>
      </c>
      <c r="C68" s="8" t="s">
        <v>145</v>
      </c>
      <c r="D68" s="11" t="s">
        <v>101</v>
      </c>
      <c r="E68" s="7">
        <v>1</v>
      </c>
      <c r="F68" s="20">
        <f t="shared" si="1"/>
        <v>98.9</v>
      </c>
      <c r="G68" s="20" t="s">
        <v>13</v>
      </c>
      <c r="H68" s="21"/>
    </row>
    <row r="69" ht="22" customHeight="true" spans="1:8">
      <c r="A69" s="7">
        <v>66</v>
      </c>
      <c r="B69" s="10" t="s">
        <v>146</v>
      </c>
      <c r="C69" s="8" t="s">
        <v>147</v>
      </c>
      <c r="D69" s="10" t="s">
        <v>101</v>
      </c>
      <c r="E69" s="7">
        <v>1</v>
      </c>
      <c r="F69" s="20">
        <f t="shared" si="1"/>
        <v>98.9</v>
      </c>
      <c r="G69" s="20" t="s">
        <v>13</v>
      </c>
      <c r="H69" s="21"/>
    </row>
    <row r="70" ht="22" customHeight="true" spans="1:8">
      <c r="A70" s="7">
        <v>67</v>
      </c>
      <c r="B70" s="10" t="s">
        <v>148</v>
      </c>
      <c r="C70" s="8" t="s">
        <v>149</v>
      </c>
      <c r="D70" s="10" t="s">
        <v>101</v>
      </c>
      <c r="E70" s="7">
        <v>1</v>
      </c>
      <c r="F70" s="20">
        <f t="shared" si="1"/>
        <v>98.9</v>
      </c>
      <c r="G70" s="20" t="s">
        <v>13</v>
      </c>
      <c r="H70" s="21"/>
    </row>
    <row r="71" ht="22" customHeight="true" spans="1:8">
      <c r="A71" s="7">
        <v>68</v>
      </c>
      <c r="B71" s="10" t="s">
        <v>150</v>
      </c>
      <c r="C71" s="25" t="s">
        <v>151</v>
      </c>
      <c r="D71" s="10" t="s">
        <v>101</v>
      </c>
      <c r="E71" s="7">
        <v>1</v>
      </c>
      <c r="F71" s="20">
        <f t="shared" si="1"/>
        <v>98.9</v>
      </c>
      <c r="G71" s="20" t="s">
        <v>13</v>
      </c>
      <c r="H71" s="21"/>
    </row>
    <row r="72" ht="22" customHeight="true" spans="1:8">
      <c r="A72" s="7">
        <v>69</v>
      </c>
      <c r="B72" s="10" t="s">
        <v>152</v>
      </c>
      <c r="C72" s="8" t="s">
        <v>153</v>
      </c>
      <c r="D72" s="10" t="s">
        <v>154</v>
      </c>
      <c r="E72" s="7">
        <v>1</v>
      </c>
      <c r="F72" s="20">
        <f t="shared" si="1"/>
        <v>98.9</v>
      </c>
      <c r="G72" s="20" t="s">
        <v>13</v>
      </c>
      <c r="H72" s="21"/>
    </row>
    <row r="73" ht="22" customHeight="true" spans="1:8">
      <c r="A73" s="7">
        <v>70</v>
      </c>
      <c r="B73" s="10" t="s">
        <v>155</v>
      </c>
      <c r="C73" s="25" t="s">
        <v>156</v>
      </c>
      <c r="D73" s="11" t="s">
        <v>101</v>
      </c>
      <c r="E73" s="7">
        <v>2</v>
      </c>
      <c r="F73" s="20">
        <f>100-1.2</f>
        <v>98.8</v>
      </c>
      <c r="G73" s="20" t="s">
        <v>13</v>
      </c>
      <c r="H73" s="21"/>
    </row>
    <row r="74" ht="22" customHeight="true" spans="1:8">
      <c r="A74" s="7">
        <v>71</v>
      </c>
      <c r="B74" s="10" t="s">
        <v>157</v>
      </c>
      <c r="C74" s="8" t="s">
        <v>158</v>
      </c>
      <c r="D74" s="10" t="s">
        <v>101</v>
      </c>
      <c r="E74" s="7">
        <v>1</v>
      </c>
      <c r="F74" s="20">
        <f>100-1.2</f>
        <v>98.8</v>
      </c>
      <c r="G74" s="20" t="s">
        <v>13</v>
      </c>
      <c r="H74" s="21"/>
    </row>
    <row r="75" ht="22" customHeight="true" spans="1:8">
      <c r="A75" s="7">
        <v>72</v>
      </c>
      <c r="B75" s="10" t="s">
        <v>159</v>
      </c>
      <c r="C75" s="25" t="s">
        <v>160</v>
      </c>
      <c r="D75" s="11" t="s">
        <v>101</v>
      </c>
      <c r="E75" s="7">
        <v>1</v>
      </c>
      <c r="F75" s="20">
        <f>100-1.2</f>
        <v>98.8</v>
      </c>
      <c r="G75" s="20" t="s">
        <v>13</v>
      </c>
      <c r="H75" s="21"/>
    </row>
    <row r="76" ht="22" customHeight="true" spans="1:8">
      <c r="A76" s="7">
        <v>73</v>
      </c>
      <c r="B76" s="10" t="s">
        <v>161</v>
      </c>
      <c r="C76" s="8" t="s">
        <v>162</v>
      </c>
      <c r="D76" s="10" t="s">
        <v>154</v>
      </c>
      <c r="E76" s="7">
        <v>4</v>
      </c>
      <c r="F76" s="20">
        <f>100-1.2</f>
        <v>98.8</v>
      </c>
      <c r="G76" s="20" t="s">
        <v>13</v>
      </c>
      <c r="H76" s="21"/>
    </row>
    <row r="77" ht="22" customHeight="true" spans="1:8">
      <c r="A77" s="7">
        <v>74</v>
      </c>
      <c r="B77" s="10" t="s">
        <v>163</v>
      </c>
      <c r="C77" s="8" t="s">
        <v>164</v>
      </c>
      <c r="D77" s="11" t="s">
        <v>101</v>
      </c>
      <c r="E77" s="7">
        <v>1</v>
      </c>
      <c r="F77" s="20">
        <f>100-1.2</f>
        <v>98.8</v>
      </c>
      <c r="G77" s="20" t="s">
        <v>13</v>
      </c>
      <c r="H77" s="21"/>
    </row>
    <row r="78" ht="22" customHeight="true" spans="1:8">
      <c r="A78" s="7">
        <v>75</v>
      </c>
      <c r="B78" s="10" t="s">
        <v>165</v>
      </c>
      <c r="C78" s="25" t="s">
        <v>166</v>
      </c>
      <c r="D78" s="10" t="s">
        <v>101</v>
      </c>
      <c r="E78" s="7">
        <v>3</v>
      </c>
      <c r="F78" s="20">
        <v>98.7</v>
      </c>
      <c r="G78" s="20" t="s">
        <v>13</v>
      </c>
      <c r="H78" s="21"/>
    </row>
    <row r="79" ht="22" customHeight="true" spans="1:8">
      <c r="A79" s="7">
        <v>76</v>
      </c>
      <c r="B79" s="10" t="s">
        <v>148</v>
      </c>
      <c r="C79" s="8" t="s">
        <v>149</v>
      </c>
      <c r="D79" s="12" t="s">
        <v>101</v>
      </c>
      <c r="E79" s="7">
        <v>1</v>
      </c>
      <c r="F79" s="20">
        <v>98.4</v>
      </c>
      <c r="G79" s="20" t="s">
        <v>13</v>
      </c>
      <c r="H79" s="21"/>
    </row>
    <row r="80" ht="22" customHeight="true" spans="1:8">
      <c r="A80" s="7">
        <v>77</v>
      </c>
      <c r="B80" s="10" t="s">
        <v>167</v>
      </c>
      <c r="C80" s="8" t="s">
        <v>168</v>
      </c>
      <c r="D80" s="10" t="s">
        <v>101</v>
      </c>
      <c r="E80" s="7">
        <v>3</v>
      </c>
      <c r="F80" s="20">
        <v>98.083377896508</v>
      </c>
      <c r="G80" s="20" t="s">
        <v>13</v>
      </c>
      <c r="H80" s="21" t="s">
        <v>24</v>
      </c>
    </row>
    <row r="81" ht="22" customHeight="true" spans="1:8">
      <c r="A81" s="7">
        <v>78</v>
      </c>
      <c r="B81" s="10" t="s">
        <v>169</v>
      </c>
      <c r="C81" s="25" t="s">
        <v>170</v>
      </c>
      <c r="D81" s="10" t="s">
        <v>101</v>
      </c>
      <c r="E81" s="7">
        <v>2</v>
      </c>
      <c r="F81" s="20">
        <v>97.9</v>
      </c>
      <c r="G81" s="20" t="s">
        <v>13</v>
      </c>
      <c r="H81" s="21"/>
    </row>
    <row r="82" ht="22" customHeight="true" spans="1:8">
      <c r="A82" s="7">
        <v>79</v>
      </c>
      <c r="B82" s="10" t="s">
        <v>171</v>
      </c>
      <c r="C82" s="8" t="s">
        <v>172</v>
      </c>
      <c r="D82" s="15" t="s">
        <v>101</v>
      </c>
      <c r="E82" s="7">
        <v>5</v>
      </c>
      <c r="F82" s="20">
        <f>99.8-2</f>
        <v>97.8</v>
      </c>
      <c r="G82" s="20" t="s">
        <v>13</v>
      </c>
      <c r="H82" s="21" t="s">
        <v>24</v>
      </c>
    </row>
    <row r="83" ht="22" customHeight="true" spans="1:8">
      <c r="A83" s="7">
        <v>80</v>
      </c>
      <c r="B83" s="10" t="s">
        <v>173</v>
      </c>
      <c r="C83" s="8" t="s">
        <v>174</v>
      </c>
      <c r="D83" s="10" t="s">
        <v>101</v>
      </c>
      <c r="E83" s="7">
        <v>3</v>
      </c>
      <c r="F83" s="20">
        <f>99.8-2</f>
        <v>97.8</v>
      </c>
      <c r="G83" s="20" t="s">
        <v>13</v>
      </c>
      <c r="H83" s="21"/>
    </row>
    <row r="84" ht="22" customHeight="true" spans="1:8">
      <c r="A84" s="7">
        <v>81</v>
      </c>
      <c r="B84" s="10" t="s">
        <v>175</v>
      </c>
      <c r="C84" s="8" t="s">
        <v>176</v>
      </c>
      <c r="D84" s="10" t="s">
        <v>101</v>
      </c>
      <c r="E84" s="7">
        <v>3</v>
      </c>
      <c r="F84" s="20">
        <f>99.7-2</f>
        <v>97.7</v>
      </c>
      <c r="G84" s="20" t="s">
        <v>13</v>
      </c>
      <c r="H84" s="21"/>
    </row>
    <row r="85" ht="22" customHeight="true" spans="1:8">
      <c r="A85" s="7">
        <v>82</v>
      </c>
      <c r="B85" s="10" t="s">
        <v>177</v>
      </c>
      <c r="C85" s="25" t="s">
        <v>178</v>
      </c>
      <c r="D85" s="11" t="s">
        <v>101</v>
      </c>
      <c r="E85" s="7">
        <v>2</v>
      </c>
      <c r="F85" s="20">
        <f>99.7-2</f>
        <v>97.7</v>
      </c>
      <c r="G85" s="20" t="s">
        <v>13</v>
      </c>
      <c r="H85" s="21"/>
    </row>
    <row r="86" ht="22" customHeight="true" spans="1:8">
      <c r="A86" s="7">
        <v>83</v>
      </c>
      <c r="B86" s="10" t="s">
        <v>179</v>
      </c>
      <c r="C86" s="8" t="s">
        <v>180</v>
      </c>
      <c r="D86" s="10" t="s">
        <v>101</v>
      </c>
      <c r="E86" s="7">
        <v>1</v>
      </c>
      <c r="F86" s="20">
        <v>97.6</v>
      </c>
      <c r="G86" s="20" t="s">
        <v>13</v>
      </c>
      <c r="H86" s="21"/>
    </row>
    <row r="87" ht="22" customHeight="true" spans="1:8">
      <c r="A87" s="7">
        <v>84</v>
      </c>
      <c r="B87" s="10" t="s">
        <v>181</v>
      </c>
      <c r="C87" s="25" t="s">
        <v>182</v>
      </c>
      <c r="D87" s="10" t="s">
        <v>101</v>
      </c>
      <c r="E87" s="7">
        <v>10</v>
      </c>
      <c r="F87" s="20">
        <f>99.18-2</f>
        <v>97.18</v>
      </c>
      <c r="G87" s="20" t="s">
        <v>13</v>
      </c>
      <c r="H87" s="21"/>
    </row>
    <row r="88" ht="22" customHeight="true" spans="1:8">
      <c r="A88" s="7">
        <v>85</v>
      </c>
      <c r="B88" s="10" t="s">
        <v>183</v>
      </c>
      <c r="C88" s="8" t="s">
        <v>184</v>
      </c>
      <c r="D88" s="10" t="s">
        <v>101</v>
      </c>
      <c r="E88" s="7">
        <v>2</v>
      </c>
      <c r="F88" s="20">
        <f>99.2-2</f>
        <v>97.2</v>
      </c>
      <c r="G88" s="20" t="s">
        <v>13</v>
      </c>
      <c r="H88" s="21"/>
    </row>
    <row r="89" ht="22" customHeight="true" spans="1:8">
      <c r="A89" s="7">
        <v>86</v>
      </c>
      <c r="B89" s="10" t="s">
        <v>185</v>
      </c>
      <c r="C89" s="8" t="s">
        <v>186</v>
      </c>
      <c r="D89" s="10" t="s">
        <v>101</v>
      </c>
      <c r="E89" s="7">
        <v>1</v>
      </c>
      <c r="F89" s="20">
        <f>99.2-2</f>
        <v>97.2</v>
      </c>
      <c r="G89" s="20" t="s">
        <v>13</v>
      </c>
      <c r="H89" s="21"/>
    </row>
    <row r="90" ht="22" customHeight="true" spans="1:8">
      <c r="A90" s="7">
        <v>87</v>
      </c>
      <c r="B90" s="10" t="s">
        <v>187</v>
      </c>
      <c r="C90" s="8" t="s">
        <v>188</v>
      </c>
      <c r="D90" s="10" t="s">
        <v>101</v>
      </c>
      <c r="E90" s="7">
        <v>4</v>
      </c>
      <c r="F90" s="20">
        <f>99.1-2</f>
        <v>97.1</v>
      </c>
      <c r="G90" s="20" t="s">
        <v>13</v>
      </c>
      <c r="H90" s="21"/>
    </row>
    <row r="91" ht="22" customHeight="true" spans="1:8">
      <c r="A91" s="7">
        <v>88</v>
      </c>
      <c r="B91" s="10" t="s">
        <v>189</v>
      </c>
      <c r="C91" s="8" t="s">
        <v>190</v>
      </c>
      <c r="D91" s="11" t="s">
        <v>101</v>
      </c>
      <c r="E91" s="7">
        <v>1</v>
      </c>
      <c r="F91" s="20">
        <v>96.8</v>
      </c>
      <c r="G91" s="20" t="s">
        <v>13</v>
      </c>
      <c r="H91" s="21"/>
    </row>
    <row r="92" ht="22" customHeight="true" spans="1:8">
      <c r="A92" s="7">
        <v>89</v>
      </c>
      <c r="B92" s="10" t="s">
        <v>191</v>
      </c>
      <c r="C92" s="8" t="s">
        <v>192</v>
      </c>
      <c r="D92" s="10" t="s">
        <v>101</v>
      </c>
      <c r="E92" s="7">
        <v>5</v>
      </c>
      <c r="F92" s="20">
        <f>99.6-3</f>
        <v>96.6</v>
      </c>
      <c r="G92" s="20" t="s">
        <v>13</v>
      </c>
      <c r="H92" s="21" t="s">
        <v>24</v>
      </c>
    </row>
    <row r="93" ht="22" customHeight="true" spans="1:8">
      <c r="A93" s="7">
        <v>90</v>
      </c>
      <c r="B93" s="10" t="s">
        <v>193</v>
      </c>
      <c r="C93" s="8" t="s">
        <v>194</v>
      </c>
      <c r="D93" s="17" t="s">
        <v>101</v>
      </c>
      <c r="E93" s="7">
        <v>4</v>
      </c>
      <c r="F93" s="20">
        <v>96.6</v>
      </c>
      <c r="G93" s="20" t="s">
        <v>13</v>
      </c>
      <c r="H93" s="21"/>
    </row>
    <row r="94" ht="22" customHeight="true" spans="1:8">
      <c r="A94" s="7">
        <v>91</v>
      </c>
      <c r="B94" s="10" t="s">
        <v>195</v>
      </c>
      <c r="C94" s="25" t="s">
        <v>196</v>
      </c>
      <c r="D94" s="10" t="s">
        <v>101</v>
      </c>
      <c r="E94" s="7">
        <v>2</v>
      </c>
      <c r="F94" s="20">
        <v>96.4</v>
      </c>
      <c r="G94" s="20" t="s">
        <v>13</v>
      </c>
      <c r="H94" s="21" t="s">
        <v>24</v>
      </c>
    </row>
    <row r="95" ht="22" customHeight="true" spans="1:8">
      <c r="A95" s="7">
        <v>92</v>
      </c>
      <c r="B95" s="10" t="s">
        <v>197</v>
      </c>
      <c r="C95" s="25" t="s">
        <v>198</v>
      </c>
      <c r="D95" s="10" t="s">
        <v>101</v>
      </c>
      <c r="E95" s="7">
        <v>3</v>
      </c>
      <c r="F95" s="20">
        <f>99.1-3</f>
        <v>96.1</v>
      </c>
      <c r="G95" s="20" t="s">
        <v>13</v>
      </c>
      <c r="H95" s="21"/>
    </row>
    <row r="96" ht="22" customHeight="true" spans="1:8">
      <c r="A96" s="7">
        <v>93</v>
      </c>
      <c r="B96" s="10" t="s">
        <v>199</v>
      </c>
      <c r="C96" s="8" t="s">
        <v>200</v>
      </c>
      <c r="D96" s="12" t="s">
        <v>154</v>
      </c>
      <c r="E96" s="7">
        <v>1</v>
      </c>
      <c r="F96" s="20">
        <v>96</v>
      </c>
      <c r="G96" s="20" t="s">
        <v>13</v>
      </c>
      <c r="H96" s="21"/>
    </row>
    <row r="97" ht="22" customHeight="true" spans="1:8">
      <c r="A97" s="7">
        <v>94</v>
      </c>
      <c r="B97" s="10" t="s">
        <v>201</v>
      </c>
      <c r="C97" s="8" t="s">
        <v>202</v>
      </c>
      <c r="D97" s="11" t="s">
        <v>101</v>
      </c>
      <c r="E97" s="7">
        <v>1</v>
      </c>
      <c r="F97" s="20">
        <v>96</v>
      </c>
      <c r="G97" s="20" t="s">
        <v>13</v>
      </c>
      <c r="H97" s="21"/>
    </row>
    <row r="98" ht="22" customHeight="true" spans="1:8">
      <c r="A98" s="7">
        <v>95</v>
      </c>
      <c r="B98" s="10" t="s">
        <v>203</v>
      </c>
      <c r="C98" s="25" t="s">
        <v>204</v>
      </c>
      <c r="D98" s="12" t="s">
        <v>101</v>
      </c>
      <c r="E98" s="7">
        <v>1</v>
      </c>
      <c r="F98" s="20">
        <v>96</v>
      </c>
      <c r="G98" s="20" t="s">
        <v>13</v>
      </c>
      <c r="H98" s="21" t="s">
        <v>24</v>
      </c>
    </row>
    <row r="99" ht="22" customHeight="true" spans="1:8">
      <c r="A99" s="7">
        <v>96</v>
      </c>
      <c r="B99" s="10" t="s">
        <v>205</v>
      </c>
      <c r="C99" s="8" t="s">
        <v>206</v>
      </c>
      <c r="D99" s="10" t="s">
        <v>101</v>
      </c>
      <c r="E99" s="7">
        <v>2</v>
      </c>
      <c r="F99" s="20">
        <f>97.9-2</f>
        <v>95.9</v>
      </c>
      <c r="G99" s="20" t="s">
        <v>13</v>
      </c>
      <c r="H99" s="21" t="s">
        <v>24</v>
      </c>
    </row>
    <row r="100" ht="22" customHeight="true" spans="1:8">
      <c r="A100" s="7">
        <v>97</v>
      </c>
      <c r="B100" s="10" t="s">
        <v>207</v>
      </c>
      <c r="C100" s="8" t="s">
        <v>208</v>
      </c>
      <c r="D100" s="11" t="s">
        <v>101</v>
      </c>
      <c r="E100" s="7">
        <v>2</v>
      </c>
      <c r="F100" s="20">
        <v>95.8</v>
      </c>
      <c r="G100" s="20" t="s">
        <v>13</v>
      </c>
      <c r="H100" s="21"/>
    </row>
    <row r="101" ht="22" customHeight="true" spans="1:8">
      <c r="A101" s="7">
        <v>98</v>
      </c>
      <c r="B101" s="10" t="s">
        <v>209</v>
      </c>
      <c r="C101" s="8" t="s">
        <v>210</v>
      </c>
      <c r="D101" s="11" t="s">
        <v>101</v>
      </c>
      <c r="E101" s="7">
        <v>7</v>
      </c>
      <c r="F101" s="20">
        <v>95.7</v>
      </c>
      <c r="G101" s="20" t="s">
        <v>13</v>
      </c>
      <c r="H101" s="21"/>
    </row>
    <row r="102" ht="22" customHeight="true" spans="1:8">
      <c r="A102" s="7">
        <v>99</v>
      </c>
      <c r="B102" s="10" t="s">
        <v>211</v>
      </c>
      <c r="C102" s="25" t="s">
        <v>212</v>
      </c>
      <c r="D102" s="11" t="s">
        <v>101</v>
      </c>
      <c r="E102" s="7">
        <v>1</v>
      </c>
      <c r="F102" s="20">
        <f>98.7-3</f>
        <v>95.7</v>
      </c>
      <c r="G102" s="20" t="s">
        <v>13</v>
      </c>
      <c r="H102" s="21"/>
    </row>
    <row r="103" ht="22" customHeight="true" spans="1:8">
      <c r="A103" s="7">
        <v>100</v>
      </c>
      <c r="B103" s="10" t="s">
        <v>213</v>
      </c>
      <c r="C103" s="8" t="s">
        <v>214</v>
      </c>
      <c r="D103" s="10" t="s">
        <v>101</v>
      </c>
      <c r="E103" s="7">
        <v>5</v>
      </c>
      <c r="F103" s="20">
        <f>97.3-2</f>
        <v>95.3</v>
      </c>
      <c r="G103" s="20" t="s">
        <v>13</v>
      </c>
      <c r="H103" s="21" t="s">
        <v>24</v>
      </c>
    </row>
    <row r="104" ht="22" customHeight="true" spans="1:8">
      <c r="A104" s="7">
        <v>101</v>
      </c>
      <c r="B104" s="10" t="s">
        <v>215</v>
      </c>
      <c r="C104" s="8" t="s">
        <v>216</v>
      </c>
      <c r="D104" s="11" t="s">
        <v>101</v>
      </c>
      <c r="E104" s="7">
        <v>2</v>
      </c>
      <c r="F104" s="20">
        <f>100-4.8</f>
        <v>95.2</v>
      </c>
      <c r="G104" s="20" t="s">
        <v>13</v>
      </c>
      <c r="H104" s="21"/>
    </row>
    <row r="105" ht="22" customHeight="true" spans="1:8">
      <c r="A105" s="7">
        <v>102</v>
      </c>
      <c r="B105" s="10" t="s">
        <v>217</v>
      </c>
      <c r="C105" s="8" t="s">
        <v>218</v>
      </c>
      <c r="D105" s="11" t="s">
        <v>101</v>
      </c>
      <c r="E105" s="7">
        <v>7</v>
      </c>
      <c r="F105" s="20">
        <f>98.1-3</f>
        <v>95.1</v>
      </c>
      <c r="G105" s="20" t="s">
        <v>13</v>
      </c>
      <c r="H105" s="21"/>
    </row>
    <row r="106" ht="22" customHeight="true" spans="1:8">
      <c r="A106" s="7">
        <v>103</v>
      </c>
      <c r="B106" s="10" t="s">
        <v>219</v>
      </c>
      <c r="C106" s="25" t="s">
        <v>220</v>
      </c>
      <c r="D106" s="10" t="s">
        <v>101</v>
      </c>
      <c r="E106" s="7">
        <v>4</v>
      </c>
      <c r="F106" s="20">
        <v>95.1</v>
      </c>
      <c r="G106" s="20" t="s">
        <v>13</v>
      </c>
      <c r="H106" s="21"/>
    </row>
    <row r="107" ht="22" customHeight="true" spans="1:8">
      <c r="A107" s="7">
        <v>104</v>
      </c>
      <c r="B107" s="10" t="s">
        <v>221</v>
      </c>
      <c r="C107" s="8" t="s">
        <v>222</v>
      </c>
      <c r="D107" s="10" t="s">
        <v>101</v>
      </c>
      <c r="E107" s="7">
        <v>1</v>
      </c>
      <c r="F107" s="20">
        <v>95</v>
      </c>
      <c r="G107" s="20" t="s">
        <v>13</v>
      </c>
      <c r="H107" s="21"/>
    </row>
    <row r="108" ht="22" customHeight="true" spans="1:8">
      <c r="A108" s="7">
        <v>105</v>
      </c>
      <c r="B108" s="10" t="s">
        <v>223</v>
      </c>
      <c r="C108" s="8" t="s">
        <v>224</v>
      </c>
      <c r="D108" s="10" t="s">
        <v>101</v>
      </c>
      <c r="E108" s="7">
        <v>5</v>
      </c>
      <c r="F108" s="20">
        <v>95</v>
      </c>
      <c r="G108" s="20" t="s">
        <v>13</v>
      </c>
      <c r="H108" s="21"/>
    </row>
    <row r="109" ht="22" customHeight="true" spans="1:8">
      <c r="A109" s="7">
        <v>106</v>
      </c>
      <c r="B109" s="10" t="s">
        <v>225</v>
      </c>
      <c r="C109" s="25" t="s">
        <v>226</v>
      </c>
      <c r="D109" s="11" t="s">
        <v>227</v>
      </c>
      <c r="E109" s="7">
        <v>2</v>
      </c>
      <c r="F109" s="20">
        <f>100-1.1</f>
        <v>98.9</v>
      </c>
      <c r="G109" s="20" t="s">
        <v>13</v>
      </c>
      <c r="H109" s="21"/>
    </row>
    <row r="110" ht="22" customHeight="true" spans="1:8">
      <c r="A110" s="7">
        <v>107</v>
      </c>
      <c r="B110" s="10" t="s">
        <v>228</v>
      </c>
      <c r="C110" s="8" t="s">
        <v>229</v>
      </c>
      <c r="D110" s="10" t="s">
        <v>227</v>
      </c>
      <c r="E110" s="7">
        <v>1</v>
      </c>
      <c r="F110" s="20">
        <f>100-1.1</f>
        <v>98.9</v>
      </c>
      <c r="G110" s="20" t="s">
        <v>13</v>
      </c>
      <c r="H110" s="21"/>
    </row>
    <row r="111" ht="22" customHeight="true" spans="1:8">
      <c r="A111" s="7">
        <v>108</v>
      </c>
      <c r="B111" s="10" t="s">
        <v>230</v>
      </c>
      <c r="C111" s="8" t="s">
        <v>231</v>
      </c>
      <c r="D111" s="10" t="s">
        <v>227</v>
      </c>
      <c r="E111" s="7">
        <v>5</v>
      </c>
      <c r="F111" s="20">
        <f t="shared" ref="F111:F137" si="2">100-1.2</f>
        <v>98.8</v>
      </c>
      <c r="G111" s="20" t="s">
        <v>13</v>
      </c>
      <c r="H111" s="21"/>
    </row>
    <row r="112" ht="22" customHeight="true" spans="1:8">
      <c r="A112" s="7">
        <v>109</v>
      </c>
      <c r="B112" s="10" t="s">
        <v>232</v>
      </c>
      <c r="C112" s="8" t="s">
        <v>233</v>
      </c>
      <c r="D112" s="10" t="s">
        <v>227</v>
      </c>
      <c r="E112" s="7">
        <v>3</v>
      </c>
      <c r="F112" s="20">
        <f t="shared" si="2"/>
        <v>98.8</v>
      </c>
      <c r="G112" s="20" t="s">
        <v>13</v>
      </c>
      <c r="H112" s="21"/>
    </row>
    <row r="113" ht="22" customHeight="true" spans="1:8">
      <c r="A113" s="7">
        <v>110</v>
      </c>
      <c r="B113" s="10" t="s">
        <v>234</v>
      </c>
      <c r="C113" s="8" t="s">
        <v>235</v>
      </c>
      <c r="D113" s="10" t="s">
        <v>227</v>
      </c>
      <c r="E113" s="7">
        <v>2</v>
      </c>
      <c r="F113" s="20">
        <f t="shared" si="2"/>
        <v>98.8</v>
      </c>
      <c r="G113" s="20" t="s">
        <v>13</v>
      </c>
      <c r="H113" s="21"/>
    </row>
    <row r="114" ht="22" customHeight="true" spans="1:8">
      <c r="A114" s="7">
        <v>111</v>
      </c>
      <c r="B114" s="10" t="s">
        <v>236</v>
      </c>
      <c r="C114" s="8" t="s">
        <v>237</v>
      </c>
      <c r="D114" s="15" t="s">
        <v>227</v>
      </c>
      <c r="E114" s="7">
        <v>2</v>
      </c>
      <c r="F114" s="20">
        <f t="shared" si="2"/>
        <v>98.8</v>
      </c>
      <c r="G114" s="20" t="s">
        <v>13</v>
      </c>
      <c r="H114" s="21"/>
    </row>
    <row r="115" ht="22" customHeight="true" spans="1:8">
      <c r="A115" s="7">
        <v>112</v>
      </c>
      <c r="B115" s="10" t="s">
        <v>238</v>
      </c>
      <c r="C115" s="8" t="s">
        <v>239</v>
      </c>
      <c r="D115" s="10" t="s">
        <v>227</v>
      </c>
      <c r="E115" s="7">
        <v>2</v>
      </c>
      <c r="F115" s="20">
        <f t="shared" si="2"/>
        <v>98.8</v>
      </c>
      <c r="G115" s="20" t="s">
        <v>13</v>
      </c>
      <c r="H115" s="21"/>
    </row>
    <row r="116" ht="22" customHeight="true" spans="1:8">
      <c r="A116" s="7">
        <v>113</v>
      </c>
      <c r="B116" s="10" t="s">
        <v>240</v>
      </c>
      <c r="C116" s="25" t="s">
        <v>241</v>
      </c>
      <c r="D116" s="10" t="s">
        <v>227</v>
      </c>
      <c r="E116" s="7">
        <v>2</v>
      </c>
      <c r="F116" s="20">
        <f t="shared" si="2"/>
        <v>98.8</v>
      </c>
      <c r="G116" s="20" t="s">
        <v>13</v>
      </c>
      <c r="H116" s="21"/>
    </row>
    <row r="117" ht="22" customHeight="true" spans="1:8">
      <c r="A117" s="7">
        <v>114</v>
      </c>
      <c r="B117" s="10" t="s">
        <v>242</v>
      </c>
      <c r="C117" s="8" t="s">
        <v>243</v>
      </c>
      <c r="D117" s="22" t="s">
        <v>227</v>
      </c>
      <c r="E117" s="7">
        <v>2</v>
      </c>
      <c r="F117" s="20">
        <f t="shared" si="2"/>
        <v>98.8</v>
      </c>
      <c r="G117" s="20" t="s">
        <v>13</v>
      </c>
      <c r="H117" s="21"/>
    </row>
    <row r="118" ht="22" customHeight="true" spans="1:8">
      <c r="A118" s="7">
        <v>115</v>
      </c>
      <c r="B118" s="10" t="s">
        <v>244</v>
      </c>
      <c r="C118" s="8" t="s">
        <v>245</v>
      </c>
      <c r="D118" s="23" t="s">
        <v>227</v>
      </c>
      <c r="E118" s="7">
        <v>2</v>
      </c>
      <c r="F118" s="20">
        <f t="shared" si="2"/>
        <v>98.8</v>
      </c>
      <c r="G118" s="20" t="s">
        <v>13</v>
      </c>
      <c r="H118" s="21"/>
    </row>
    <row r="119" ht="22" customHeight="true" spans="1:8">
      <c r="A119" s="7">
        <v>116</v>
      </c>
      <c r="B119" s="10" t="s">
        <v>246</v>
      </c>
      <c r="C119" s="8" t="s">
        <v>247</v>
      </c>
      <c r="D119" s="10" t="s">
        <v>227</v>
      </c>
      <c r="E119" s="7">
        <v>1</v>
      </c>
      <c r="F119" s="20">
        <f t="shared" si="2"/>
        <v>98.8</v>
      </c>
      <c r="G119" s="20" t="s">
        <v>13</v>
      </c>
      <c r="H119" s="21"/>
    </row>
    <row r="120" ht="22" customHeight="true" spans="1:8">
      <c r="A120" s="7">
        <v>117</v>
      </c>
      <c r="B120" s="10" t="s">
        <v>248</v>
      </c>
      <c r="C120" s="8" t="s">
        <v>249</v>
      </c>
      <c r="D120" s="10" t="s">
        <v>227</v>
      </c>
      <c r="E120" s="7">
        <v>1</v>
      </c>
      <c r="F120" s="20">
        <f t="shared" si="2"/>
        <v>98.8</v>
      </c>
      <c r="G120" s="20" t="s">
        <v>13</v>
      </c>
      <c r="H120" s="21"/>
    </row>
    <row r="121" ht="22" customHeight="true" spans="1:8">
      <c r="A121" s="7">
        <v>118</v>
      </c>
      <c r="B121" s="10" t="s">
        <v>250</v>
      </c>
      <c r="C121" s="8" t="s">
        <v>251</v>
      </c>
      <c r="D121" s="10" t="s">
        <v>227</v>
      </c>
      <c r="E121" s="7">
        <v>1</v>
      </c>
      <c r="F121" s="20">
        <f t="shared" si="2"/>
        <v>98.8</v>
      </c>
      <c r="G121" s="20" t="s">
        <v>13</v>
      </c>
      <c r="H121" s="21"/>
    </row>
    <row r="122" ht="22" customHeight="true" spans="1:8">
      <c r="A122" s="7">
        <v>119</v>
      </c>
      <c r="B122" s="10" t="s">
        <v>252</v>
      </c>
      <c r="C122" s="8" t="s">
        <v>253</v>
      </c>
      <c r="D122" s="10" t="s">
        <v>227</v>
      </c>
      <c r="E122" s="7">
        <v>1</v>
      </c>
      <c r="F122" s="20">
        <f t="shared" si="2"/>
        <v>98.8</v>
      </c>
      <c r="G122" s="20" t="s">
        <v>13</v>
      </c>
      <c r="H122" s="21"/>
    </row>
    <row r="123" ht="22" customHeight="true" spans="1:8">
      <c r="A123" s="7">
        <v>120</v>
      </c>
      <c r="B123" s="10" t="s">
        <v>254</v>
      </c>
      <c r="C123" s="8" t="s">
        <v>255</v>
      </c>
      <c r="D123" s="10" t="s">
        <v>227</v>
      </c>
      <c r="E123" s="7">
        <v>1</v>
      </c>
      <c r="F123" s="20">
        <f t="shared" si="2"/>
        <v>98.8</v>
      </c>
      <c r="G123" s="20" t="s">
        <v>13</v>
      </c>
      <c r="H123" s="21"/>
    </row>
    <row r="124" ht="22" customHeight="true" spans="1:8">
      <c r="A124" s="7">
        <v>121</v>
      </c>
      <c r="B124" s="10" t="s">
        <v>256</v>
      </c>
      <c r="C124" s="8" t="s">
        <v>257</v>
      </c>
      <c r="D124" s="10" t="s">
        <v>227</v>
      </c>
      <c r="E124" s="7">
        <v>1</v>
      </c>
      <c r="F124" s="20">
        <f t="shared" si="2"/>
        <v>98.8</v>
      </c>
      <c r="G124" s="20" t="s">
        <v>13</v>
      </c>
      <c r="H124" s="21"/>
    </row>
    <row r="125" ht="22" customHeight="true" spans="1:8">
      <c r="A125" s="7">
        <v>122</v>
      </c>
      <c r="B125" s="10" t="s">
        <v>258</v>
      </c>
      <c r="C125" s="8" t="s">
        <v>259</v>
      </c>
      <c r="D125" s="11" t="s">
        <v>227</v>
      </c>
      <c r="E125" s="7">
        <v>1</v>
      </c>
      <c r="F125" s="20">
        <f t="shared" si="2"/>
        <v>98.8</v>
      </c>
      <c r="G125" s="20" t="s">
        <v>13</v>
      </c>
      <c r="H125" s="21"/>
    </row>
    <row r="126" ht="22" customHeight="true" spans="1:8">
      <c r="A126" s="7">
        <v>123</v>
      </c>
      <c r="B126" s="10" t="s">
        <v>260</v>
      </c>
      <c r="C126" s="8" t="s">
        <v>261</v>
      </c>
      <c r="D126" s="11" t="s">
        <v>227</v>
      </c>
      <c r="E126" s="7">
        <v>1</v>
      </c>
      <c r="F126" s="20">
        <f t="shared" si="2"/>
        <v>98.8</v>
      </c>
      <c r="G126" s="20" t="s">
        <v>13</v>
      </c>
      <c r="H126" s="21"/>
    </row>
    <row r="127" ht="22" customHeight="true" spans="1:8">
      <c r="A127" s="7">
        <v>124</v>
      </c>
      <c r="B127" s="10" t="s">
        <v>262</v>
      </c>
      <c r="C127" s="25" t="s">
        <v>263</v>
      </c>
      <c r="D127" s="10" t="s">
        <v>227</v>
      </c>
      <c r="E127" s="7">
        <v>1</v>
      </c>
      <c r="F127" s="20">
        <f t="shared" si="2"/>
        <v>98.8</v>
      </c>
      <c r="G127" s="20" t="s">
        <v>13</v>
      </c>
      <c r="H127" s="21"/>
    </row>
    <row r="128" ht="22" customHeight="true" spans="1:8">
      <c r="A128" s="7">
        <v>125</v>
      </c>
      <c r="B128" s="10" t="s">
        <v>264</v>
      </c>
      <c r="C128" s="8" t="s">
        <v>265</v>
      </c>
      <c r="D128" s="11" t="s">
        <v>227</v>
      </c>
      <c r="E128" s="7">
        <v>1</v>
      </c>
      <c r="F128" s="20">
        <f t="shared" si="2"/>
        <v>98.8</v>
      </c>
      <c r="G128" s="20" t="s">
        <v>13</v>
      </c>
      <c r="H128" s="21"/>
    </row>
    <row r="129" ht="22" customHeight="true" spans="1:8">
      <c r="A129" s="7">
        <v>126</v>
      </c>
      <c r="B129" s="10" t="s">
        <v>266</v>
      </c>
      <c r="C129" s="25" t="s">
        <v>267</v>
      </c>
      <c r="D129" s="17" t="s">
        <v>227</v>
      </c>
      <c r="E129" s="7">
        <v>1</v>
      </c>
      <c r="F129" s="20">
        <f t="shared" si="2"/>
        <v>98.8</v>
      </c>
      <c r="G129" s="20" t="s">
        <v>13</v>
      </c>
      <c r="H129" s="21"/>
    </row>
    <row r="130" ht="22" customHeight="true" spans="1:8">
      <c r="A130" s="7">
        <v>127</v>
      </c>
      <c r="B130" s="10" t="s">
        <v>268</v>
      </c>
      <c r="C130" s="25" t="s">
        <v>269</v>
      </c>
      <c r="D130" s="10" t="s">
        <v>227</v>
      </c>
      <c r="E130" s="7">
        <v>1</v>
      </c>
      <c r="F130" s="20">
        <f t="shared" si="2"/>
        <v>98.8</v>
      </c>
      <c r="G130" s="20" t="s">
        <v>13</v>
      </c>
      <c r="H130" s="21"/>
    </row>
    <row r="131" ht="22" customHeight="true" spans="1:8">
      <c r="A131" s="7">
        <v>128</v>
      </c>
      <c r="B131" s="10" t="s">
        <v>270</v>
      </c>
      <c r="C131" s="25" t="s">
        <v>271</v>
      </c>
      <c r="D131" s="10" t="s">
        <v>227</v>
      </c>
      <c r="E131" s="7">
        <v>1</v>
      </c>
      <c r="F131" s="20">
        <f t="shared" si="2"/>
        <v>98.8</v>
      </c>
      <c r="G131" s="20" t="s">
        <v>13</v>
      </c>
      <c r="H131" s="21"/>
    </row>
    <row r="132" ht="22" customHeight="true" spans="1:8">
      <c r="A132" s="7">
        <v>129</v>
      </c>
      <c r="B132" s="10" t="s">
        <v>272</v>
      </c>
      <c r="C132" s="8" t="s">
        <v>273</v>
      </c>
      <c r="D132" s="11" t="s">
        <v>227</v>
      </c>
      <c r="E132" s="7">
        <v>1</v>
      </c>
      <c r="F132" s="20">
        <f t="shared" si="2"/>
        <v>98.8</v>
      </c>
      <c r="G132" s="20" t="s">
        <v>13</v>
      </c>
      <c r="H132" s="21"/>
    </row>
    <row r="133" ht="22" customHeight="true" spans="1:8">
      <c r="A133" s="7">
        <v>130</v>
      </c>
      <c r="B133" s="10" t="s">
        <v>274</v>
      </c>
      <c r="C133" s="25" t="s">
        <v>275</v>
      </c>
      <c r="D133" s="10" t="s">
        <v>227</v>
      </c>
      <c r="E133" s="7">
        <v>1</v>
      </c>
      <c r="F133" s="20">
        <f t="shared" si="2"/>
        <v>98.8</v>
      </c>
      <c r="G133" s="20" t="s">
        <v>13</v>
      </c>
      <c r="H133" s="21"/>
    </row>
    <row r="134" ht="22" customHeight="true" spans="1:8">
      <c r="A134" s="7">
        <v>131</v>
      </c>
      <c r="B134" s="10" t="s">
        <v>276</v>
      </c>
      <c r="C134" s="8" t="s">
        <v>277</v>
      </c>
      <c r="D134" s="10" t="s">
        <v>227</v>
      </c>
      <c r="E134" s="7">
        <v>1</v>
      </c>
      <c r="F134" s="20">
        <f t="shared" si="2"/>
        <v>98.8</v>
      </c>
      <c r="G134" s="20" t="s">
        <v>13</v>
      </c>
      <c r="H134" s="21"/>
    </row>
    <row r="135" ht="22" customHeight="true" spans="1:8">
      <c r="A135" s="7">
        <v>132</v>
      </c>
      <c r="B135" s="10" t="s">
        <v>278</v>
      </c>
      <c r="C135" s="25" t="s">
        <v>279</v>
      </c>
      <c r="D135" s="10" t="s">
        <v>227</v>
      </c>
      <c r="E135" s="7">
        <v>1</v>
      </c>
      <c r="F135" s="20">
        <f t="shared" si="2"/>
        <v>98.8</v>
      </c>
      <c r="G135" s="20" t="s">
        <v>13</v>
      </c>
      <c r="H135" s="21"/>
    </row>
    <row r="136" ht="22" customHeight="true" spans="1:8">
      <c r="A136" s="7">
        <v>133</v>
      </c>
      <c r="B136" s="10" t="s">
        <v>280</v>
      </c>
      <c r="C136" s="8" t="s">
        <v>281</v>
      </c>
      <c r="D136" s="23" t="s">
        <v>227</v>
      </c>
      <c r="E136" s="7">
        <v>1</v>
      </c>
      <c r="F136" s="20">
        <f t="shared" si="2"/>
        <v>98.8</v>
      </c>
      <c r="G136" s="20" t="s">
        <v>13</v>
      </c>
      <c r="H136" s="21"/>
    </row>
    <row r="137" ht="22" customHeight="true" spans="1:8">
      <c r="A137" s="7">
        <v>134</v>
      </c>
      <c r="B137" s="10" t="s">
        <v>282</v>
      </c>
      <c r="C137" s="8" t="s">
        <v>283</v>
      </c>
      <c r="D137" s="23" t="s">
        <v>227</v>
      </c>
      <c r="E137" s="7">
        <v>1</v>
      </c>
      <c r="F137" s="20">
        <f t="shared" si="2"/>
        <v>98.8</v>
      </c>
      <c r="G137" s="20" t="s">
        <v>13</v>
      </c>
      <c r="H137" s="21"/>
    </row>
    <row r="138" ht="22" customHeight="true" spans="1:8">
      <c r="A138" s="7">
        <v>135</v>
      </c>
      <c r="B138" s="10" t="s">
        <v>284</v>
      </c>
      <c r="C138" s="25" t="s">
        <v>285</v>
      </c>
      <c r="D138" s="11" t="s">
        <v>227</v>
      </c>
      <c r="E138" s="7">
        <v>2</v>
      </c>
      <c r="F138" s="20">
        <f>98.9-0.2</f>
        <v>98.7</v>
      </c>
      <c r="G138" s="20" t="s">
        <v>13</v>
      </c>
      <c r="H138" s="21"/>
    </row>
    <row r="139" ht="22" customHeight="true" spans="1:8">
      <c r="A139" s="7">
        <v>136</v>
      </c>
      <c r="B139" s="10" t="s">
        <v>286</v>
      </c>
      <c r="C139" s="25" t="s">
        <v>287</v>
      </c>
      <c r="D139" s="10" t="s">
        <v>227</v>
      </c>
      <c r="E139" s="7">
        <v>3</v>
      </c>
      <c r="F139" s="20">
        <f>98.9-0.2</f>
        <v>98.7</v>
      </c>
      <c r="G139" s="20" t="s">
        <v>13</v>
      </c>
      <c r="H139" s="21"/>
    </row>
    <row r="140" ht="22" customHeight="true" spans="1:8">
      <c r="A140" s="7">
        <v>137</v>
      </c>
      <c r="B140" s="10" t="s">
        <v>288</v>
      </c>
      <c r="C140" s="8" t="s">
        <v>289</v>
      </c>
      <c r="D140" s="10" t="s">
        <v>227</v>
      </c>
      <c r="E140" s="7">
        <v>5</v>
      </c>
      <c r="F140" s="20">
        <v>98.5</v>
      </c>
      <c r="G140" s="20" t="s">
        <v>13</v>
      </c>
      <c r="H140" s="21"/>
    </row>
    <row r="141" ht="22" customHeight="true" spans="1:8">
      <c r="A141" s="7">
        <v>138</v>
      </c>
      <c r="B141" s="10" t="s">
        <v>290</v>
      </c>
      <c r="C141" s="8" t="s">
        <v>291</v>
      </c>
      <c r="D141" s="10" t="s">
        <v>227</v>
      </c>
      <c r="E141" s="7">
        <v>1</v>
      </c>
      <c r="F141" s="20">
        <v>98.4</v>
      </c>
      <c r="G141" s="20" t="s">
        <v>13</v>
      </c>
      <c r="H141" s="21"/>
    </row>
    <row r="142" ht="22" customHeight="true" spans="1:8">
      <c r="A142" s="7">
        <v>139</v>
      </c>
      <c r="B142" s="10" t="s">
        <v>292</v>
      </c>
      <c r="C142" s="8" t="s">
        <v>293</v>
      </c>
      <c r="D142" s="10" t="s">
        <v>227</v>
      </c>
      <c r="E142" s="7">
        <v>1</v>
      </c>
      <c r="F142" s="20">
        <v>98.4</v>
      </c>
      <c r="G142" s="20" t="s">
        <v>13</v>
      </c>
      <c r="H142" s="21"/>
    </row>
    <row r="143" ht="22" customHeight="true" spans="1:8">
      <c r="A143" s="7">
        <v>140</v>
      </c>
      <c r="B143" s="10" t="s">
        <v>294</v>
      </c>
      <c r="C143" s="8" t="s">
        <v>295</v>
      </c>
      <c r="D143" s="10" t="s">
        <v>227</v>
      </c>
      <c r="E143" s="7">
        <v>1</v>
      </c>
      <c r="F143" s="20">
        <v>98.4</v>
      </c>
      <c r="G143" s="20" t="s">
        <v>13</v>
      </c>
      <c r="H143" s="21"/>
    </row>
    <row r="144" ht="22" customHeight="true" spans="1:8">
      <c r="A144" s="7">
        <v>141</v>
      </c>
      <c r="B144" s="10" t="s">
        <v>296</v>
      </c>
      <c r="C144" s="8" t="s">
        <v>297</v>
      </c>
      <c r="D144" s="16" t="s">
        <v>227</v>
      </c>
      <c r="E144" s="7">
        <v>3</v>
      </c>
      <c r="F144" s="20">
        <v>98.3</v>
      </c>
      <c r="G144" s="20" t="s">
        <v>13</v>
      </c>
      <c r="H144" s="21"/>
    </row>
    <row r="145" ht="22" customHeight="true" spans="1:8">
      <c r="A145" s="7">
        <v>142</v>
      </c>
      <c r="B145" s="10" t="s">
        <v>298</v>
      </c>
      <c r="C145" s="8" t="s">
        <v>299</v>
      </c>
      <c r="D145" s="16" t="s">
        <v>227</v>
      </c>
      <c r="E145" s="7">
        <v>1</v>
      </c>
      <c r="F145" s="20">
        <v>98</v>
      </c>
      <c r="G145" s="20" t="s">
        <v>13</v>
      </c>
      <c r="H145" s="21"/>
    </row>
    <row r="146" ht="22" customHeight="true" spans="1:8">
      <c r="A146" s="7">
        <v>143</v>
      </c>
      <c r="B146" s="10" t="s">
        <v>300</v>
      </c>
      <c r="C146" s="8" t="s">
        <v>301</v>
      </c>
      <c r="D146" s="10" t="s">
        <v>227</v>
      </c>
      <c r="E146" s="7">
        <v>2</v>
      </c>
      <c r="F146" s="20">
        <v>97.9</v>
      </c>
      <c r="G146" s="20" t="s">
        <v>13</v>
      </c>
      <c r="H146" s="21"/>
    </row>
    <row r="147" ht="22" customHeight="true" spans="1:8">
      <c r="A147" s="7">
        <v>144</v>
      </c>
      <c r="B147" s="10" t="s">
        <v>302</v>
      </c>
      <c r="C147" s="8" t="s">
        <v>303</v>
      </c>
      <c r="D147" s="10" t="s">
        <v>227</v>
      </c>
      <c r="E147" s="7">
        <v>3</v>
      </c>
      <c r="F147" s="20">
        <f>99.5-2</f>
        <v>97.5</v>
      </c>
      <c r="G147" s="20" t="s">
        <v>13</v>
      </c>
      <c r="H147" s="21"/>
    </row>
    <row r="148" ht="22" customHeight="true" spans="1:8">
      <c r="A148" s="7">
        <v>145</v>
      </c>
      <c r="B148" s="10" t="s">
        <v>304</v>
      </c>
      <c r="C148" s="8" t="s">
        <v>305</v>
      </c>
      <c r="D148" s="16" t="s">
        <v>227</v>
      </c>
      <c r="E148" s="7">
        <v>3</v>
      </c>
      <c r="F148" s="20">
        <v>97.5</v>
      </c>
      <c r="G148" s="20" t="s">
        <v>13</v>
      </c>
      <c r="H148" s="21"/>
    </row>
    <row r="149" ht="22" customHeight="true" spans="1:8">
      <c r="A149" s="7">
        <v>146</v>
      </c>
      <c r="B149" s="10" t="s">
        <v>306</v>
      </c>
      <c r="C149" s="8" t="s">
        <v>307</v>
      </c>
      <c r="D149" s="10" t="s">
        <v>227</v>
      </c>
      <c r="E149" s="7">
        <v>5</v>
      </c>
      <c r="F149" s="20">
        <f>99.4-2</f>
        <v>97.4</v>
      </c>
      <c r="G149" s="20" t="s">
        <v>13</v>
      </c>
      <c r="H149" s="21"/>
    </row>
    <row r="150" ht="22" customHeight="true" spans="1:8">
      <c r="A150" s="7">
        <v>147</v>
      </c>
      <c r="B150" s="10" t="s">
        <v>308</v>
      </c>
      <c r="C150" s="8" t="s">
        <v>309</v>
      </c>
      <c r="D150" s="10" t="s">
        <v>227</v>
      </c>
      <c r="E150" s="7">
        <v>3</v>
      </c>
      <c r="F150" s="20">
        <f>99.4-2</f>
        <v>97.4</v>
      </c>
      <c r="G150" s="20" t="s">
        <v>13</v>
      </c>
      <c r="H150" s="21"/>
    </row>
    <row r="151" ht="22" customHeight="true" spans="1:8">
      <c r="A151" s="7">
        <v>148</v>
      </c>
      <c r="B151" s="10" t="s">
        <v>310</v>
      </c>
      <c r="C151" s="8" t="s">
        <v>311</v>
      </c>
      <c r="D151" s="10" t="s">
        <v>227</v>
      </c>
      <c r="E151" s="7">
        <v>1</v>
      </c>
      <c r="F151" s="20">
        <f>99.2-2</f>
        <v>97.2</v>
      </c>
      <c r="G151" s="20" t="s">
        <v>13</v>
      </c>
      <c r="H151" s="21"/>
    </row>
    <row r="152" ht="22" customHeight="true" spans="1:8">
      <c r="A152" s="7">
        <v>149</v>
      </c>
      <c r="B152" s="10" t="s">
        <v>312</v>
      </c>
      <c r="C152" s="25" t="s">
        <v>313</v>
      </c>
      <c r="D152" s="10" t="s">
        <v>227</v>
      </c>
      <c r="E152" s="7">
        <v>1</v>
      </c>
      <c r="F152" s="20">
        <v>97.1</v>
      </c>
      <c r="G152" s="20" t="s">
        <v>13</v>
      </c>
      <c r="H152" s="21"/>
    </row>
    <row r="153" ht="22" customHeight="true" spans="1:8">
      <c r="A153" s="7">
        <v>150</v>
      </c>
      <c r="B153" s="10" t="s">
        <v>314</v>
      </c>
      <c r="C153" s="8" t="s">
        <v>315</v>
      </c>
      <c r="D153" s="15" t="s">
        <v>227</v>
      </c>
      <c r="E153" s="7">
        <v>1</v>
      </c>
      <c r="F153" s="20">
        <v>96.8</v>
      </c>
      <c r="G153" s="20" t="s">
        <v>13</v>
      </c>
      <c r="H153" s="21"/>
    </row>
    <row r="154" ht="22" customHeight="true" spans="1:8">
      <c r="A154" s="7">
        <v>151</v>
      </c>
      <c r="B154" s="10" t="s">
        <v>316</v>
      </c>
      <c r="C154" s="25" t="s">
        <v>317</v>
      </c>
      <c r="D154" s="11" t="s">
        <v>227</v>
      </c>
      <c r="E154" s="7">
        <v>5</v>
      </c>
      <c r="F154" s="20">
        <v>96.7</v>
      </c>
      <c r="G154" s="20" t="s">
        <v>13</v>
      </c>
      <c r="H154" s="21"/>
    </row>
    <row r="155" ht="22" customHeight="true" spans="1:8">
      <c r="A155" s="7">
        <v>152</v>
      </c>
      <c r="B155" s="10" t="s">
        <v>318</v>
      </c>
      <c r="C155" s="25" t="s">
        <v>319</v>
      </c>
      <c r="D155" s="16" t="s">
        <v>227</v>
      </c>
      <c r="E155" s="7">
        <v>2</v>
      </c>
      <c r="F155" s="20">
        <v>95.7</v>
      </c>
      <c r="G155" s="20" t="s">
        <v>13</v>
      </c>
      <c r="H155" s="21"/>
    </row>
    <row r="156" ht="22" customHeight="true" spans="1:8">
      <c r="A156" s="7">
        <v>153</v>
      </c>
      <c r="B156" s="10" t="s">
        <v>320</v>
      </c>
      <c r="C156" s="25" t="s">
        <v>321</v>
      </c>
      <c r="D156" s="10" t="s">
        <v>227</v>
      </c>
      <c r="E156" s="7">
        <v>5</v>
      </c>
      <c r="F156" s="20">
        <v>95.47</v>
      </c>
      <c r="G156" s="20" t="s">
        <v>13</v>
      </c>
      <c r="H156" s="21"/>
    </row>
    <row r="157" ht="22" customHeight="true" spans="1:8">
      <c r="A157" s="7">
        <v>154</v>
      </c>
      <c r="B157" s="10" t="s">
        <v>322</v>
      </c>
      <c r="C157" s="8" t="s">
        <v>323</v>
      </c>
      <c r="D157" s="16" t="s">
        <v>227</v>
      </c>
      <c r="E157" s="7">
        <v>2</v>
      </c>
      <c r="F157" s="20">
        <v>95.2</v>
      </c>
      <c r="G157" s="20" t="s">
        <v>13</v>
      </c>
      <c r="H157" s="21"/>
    </row>
    <row r="158" ht="22" customHeight="true" spans="1:8">
      <c r="A158" s="7">
        <v>155</v>
      </c>
      <c r="B158" s="10" t="s">
        <v>324</v>
      </c>
      <c r="C158" s="8" t="s">
        <v>325</v>
      </c>
      <c r="D158" s="11" t="s">
        <v>227</v>
      </c>
      <c r="E158" s="7">
        <v>2</v>
      </c>
      <c r="F158" s="20">
        <f>100-5</f>
        <v>95</v>
      </c>
      <c r="G158" s="20" t="s">
        <v>13</v>
      </c>
      <c r="H158" s="21"/>
    </row>
    <row r="159" ht="22" customHeight="true" spans="1:8">
      <c r="A159" s="7">
        <v>156</v>
      </c>
      <c r="B159" s="10" t="s">
        <v>326</v>
      </c>
      <c r="C159" s="8" t="s">
        <v>327</v>
      </c>
      <c r="D159" s="11" t="s">
        <v>227</v>
      </c>
      <c r="E159" s="7">
        <v>1</v>
      </c>
      <c r="F159" s="20">
        <f>100-5</f>
        <v>95</v>
      </c>
      <c r="G159" s="20" t="s">
        <v>13</v>
      </c>
      <c r="H159" s="21"/>
    </row>
    <row r="160" ht="22" customHeight="true" spans="1:8">
      <c r="A160" s="7">
        <v>157</v>
      </c>
      <c r="B160" s="10" t="s">
        <v>328</v>
      </c>
      <c r="C160" s="25" t="s">
        <v>329</v>
      </c>
      <c r="D160" s="11" t="s">
        <v>12</v>
      </c>
      <c r="E160" s="7">
        <v>1</v>
      </c>
      <c r="F160" s="20">
        <v>94.4</v>
      </c>
      <c r="G160" s="20" t="s">
        <v>330</v>
      </c>
      <c r="H160" s="21"/>
    </row>
    <row r="161" ht="22" customHeight="true" spans="1:8">
      <c r="A161" s="7">
        <v>158</v>
      </c>
      <c r="B161" s="10" t="s">
        <v>331</v>
      </c>
      <c r="C161" s="8" t="s">
        <v>332</v>
      </c>
      <c r="D161" s="10" t="s">
        <v>12</v>
      </c>
      <c r="E161" s="7">
        <v>1</v>
      </c>
      <c r="F161" s="20">
        <f>83.6+10</f>
        <v>93.6</v>
      </c>
      <c r="G161" s="20" t="s">
        <v>330</v>
      </c>
      <c r="H161" s="21"/>
    </row>
    <row r="162" ht="22" customHeight="true" spans="1:8">
      <c r="A162" s="7">
        <v>159</v>
      </c>
      <c r="B162" s="10" t="s">
        <v>333</v>
      </c>
      <c r="C162" s="25" t="s">
        <v>334</v>
      </c>
      <c r="D162" s="10" t="s">
        <v>12</v>
      </c>
      <c r="E162" s="7">
        <v>1</v>
      </c>
      <c r="F162" s="20">
        <f>80.4+11</f>
        <v>91.4</v>
      </c>
      <c r="G162" s="20" t="s">
        <v>330</v>
      </c>
      <c r="H162" s="21"/>
    </row>
    <row r="163" ht="22" customHeight="true" spans="1:8">
      <c r="A163" s="7">
        <v>160</v>
      </c>
      <c r="B163" s="10" t="s">
        <v>335</v>
      </c>
      <c r="C163" s="8" t="s">
        <v>336</v>
      </c>
      <c r="D163" s="10" t="s">
        <v>43</v>
      </c>
      <c r="E163" s="7">
        <v>1</v>
      </c>
      <c r="F163" s="20">
        <f>96.4-2</f>
        <v>94.4</v>
      </c>
      <c r="G163" s="20" t="s">
        <v>330</v>
      </c>
      <c r="H163" s="21"/>
    </row>
    <row r="164" ht="22" customHeight="true" spans="1:8">
      <c r="A164" s="7">
        <v>161</v>
      </c>
      <c r="B164" s="10" t="s">
        <v>337</v>
      </c>
      <c r="C164" s="8" t="s">
        <v>338</v>
      </c>
      <c r="D164" s="15" t="s">
        <v>43</v>
      </c>
      <c r="E164" s="7">
        <v>4</v>
      </c>
      <c r="F164" s="20">
        <f>97.2-3</f>
        <v>94.2</v>
      </c>
      <c r="G164" s="20" t="s">
        <v>330</v>
      </c>
      <c r="H164" s="21"/>
    </row>
    <row r="165" ht="22" customHeight="true" spans="1:8">
      <c r="A165" s="7">
        <v>162</v>
      </c>
      <c r="B165" s="10" t="s">
        <v>339</v>
      </c>
      <c r="C165" s="8" t="s">
        <v>340</v>
      </c>
      <c r="D165" s="10" t="s">
        <v>341</v>
      </c>
      <c r="E165" s="7">
        <v>1</v>
      </c>
      <c r="F165" s="20">
        <f>100-7</f>
        <v>93</v>
      </c>
      <c r="G165" s="20" t="s">
        <v>330</v>
      </c>
      <c r="H165" s="21"/>
    </row>
    <row r="166" ht="22" customHeight="true" spans="1:8">
      <c r="A166" s="7">
        <v>163</v>
      </c>
      <c r="B166" s="10" t="s">
        <v>342</v>
      </c>
      <c r="C166" s="25" t="s">
        <v>343</v>
      </c>
      <c r="D166" s="10" t="s">
        <v>43</v>
      </c>
      <c r="E166" s="7">
        <v>1</v>
      </c>
      <c r="F166" s="20">
        <f>80.4+11</f>
        <v>91.4</v>
      </c>
      <c r="G166" s="20" t="s">
        <v>330</v>
      </c>
      <c r="H166" s="21"/>
    </row>
    <row r="167" ht="22" customHeight="true" spans="1:8">
      <c r="A167" s="7">
        <v>164</v>
      </c>
      <c r="B167" s="10" t="s">
        <v>344</v>
      </c>
      <c r="C167" s="25" t="s">
        <v>345</v>
      </c>
      <c r="D167" s="12" t="s">
        <v>58</v>
      </c>
      <c r="E167" s="7">
        <v>7</v>
      </c>
      <c r="F167" s="20">
        <f>95.45-5</f>
        <v>90.45</v>
      </c>
      <c r="G167" s="20" t="s">
        <v>330</v>
      </c>
      <c r="H167" s="21"/>
    </row>
    <row r="168" ht="22" customHeight="true" spans="1:8">
      <c r="A168" s="7">
        <v>165</v>
      </c>
      <c r="B168" s="10" t="s">
        <v>346</v>
      </c>
      <c r="C168" s="8" t="s">
        <v>347</v>
      </c>
      <c r="D168" s="10" t="s">
        <v>43</v>
      </c>
      <c r="E168" s="7">
        <v>1</v>
      </c>
      <c r="F168" s="20">
        <f>79.4+11</f>
        <v>90.4</v>
      </c>
      <c r="G168" s="20" t="s">
        <v>330</v>
      </c>
      <c r="H168" s="21"/>
    </row>
    <row r="169" ht="22" customHeight="true" spans="1:8">
      <c r="A169" s="7">
        <v>166</v>
      </c>
      <c r="B169" s="10" t="s">
        <v>348</v>
      </c>
      <c r="C169" s="8" t="s">
        <v>349</v>
      </c>
      <c r="D169" s="24" t="s">
        <v>43</v>
      </c>
      <c r="E169" s="7">
        <v>1</v>
      </c>
      <c r="F169" s="20">
        <v>89.6</v>
      </c>
      <c r="G169" s="20" t="s">
        <v>330</v>
      </c>
      <c r="H169" s="21"/>
    </row>
    <row r="170" ht="22" customHeight="true" spans="1:8">
      <c r="A170" s="7">
        <v>167</v>
      </c>
      <c r="B170" s="10" t="s">
        <v>350</v>
      </c>
      <c r="C170" s="8" t="s">
        <v>351</v>
      </c>
      <c r="D170" s="10" t="s">
        <v>43</v>
      </c>
      <c r="E170" s="7">
        <v>1</v>
      </c>
      <c r="F170" s="20">
        <v>89.6</v>
      </c>
      <c r="G170" s="20" t="s">
        <v>330</v>
      </c>
      <c r="H170" s="21"/>
    </row>
    <row r="171" ht="22" customHeight="true" spans="1:8">
      <c r="A171" s="7">
        <v>168</v>
      </c>
      <c r="B171" s="10" t="s">
        <v>352</v>
      </c>
      <c r="C171" s="8" t="s">
        <v>353</v>
      </c>
      <c r="D171" s="11" t="s">
        <v>43</v>
      </c>
      <c r="E171" s="7">
        <v>1</v>
      </c>
      <c r="F171" s="20">
        <v>88.8</v>
      </c>
      <c r="G171" s="20" t="s">
        <v>330</v>
      </c>
      <c r="H171" s="21"/>
    </row>
    <row r="172" ht="22" customHeight="true" spans="1:8">
      <c r="A172" s="7">
        <v>169</v>
      </c>
      <c r="B172" s="10" t="s">
        <v>354</v>
      </c>
      <c r="C172" s="8" t="s">
        <v>355</v>
      </c>
      <c r="D172" s="11" t="s">
        <v>101</v>
      </c>
      <c r="E172" s="7">
        <v>10</v>
      </c>
      <c r="F172" s="20">
        <f>96.6-2</f>
        <v>94.6</v>
      </c>
      <c r="G172" s="20" t="s">
        <v>330</v>
      </c>
      <c r="H172" s="21"/>
    </row>
    <row r="173" ht="22" customHeight="true" spans="1:8">
      <c r="A173" s="7">
        <v>170</v>
      </c>
      <c r="B173" s="10" t="s">
        <v>356</v>
      </c>
      <c r="C173" s="8" t="s">
        <v>357</v>
      </c>
      <c r="D173" s="10" t="s">
        <v>101</v>
      </c>
      <c r="E173" s="7">
        <v>1</v>
      </c>
      <c r="F173" s="20">
        <f>97.6-3</f>
        <v>94.6</v>
      </c>
      <c r="G173" s="20" t="s">
        <v>330</v>
      </c>
      <c r="H173" s="21"/>
    </row>
    <row r="174" ht="22" customHeight="true" spans="1:8">
      <c r="A174" s="7">
        <v>171</v>
      </c>
      <c r="B174" s="10" t="s">
        <v>358</v>
      </c>
      <c r="C174" s="8" t="s">
        <v>359</v>
      </c>
      <c r="D174" s="15" t="s">
        <v>101</v>
      </c>
      <c r="E174" s="7">
        <v>8</v>
      </c>
      <c r="F174" s="20">
        <f>99.5-5</f>
        <v>94.5</v>
      </c>
      <c r="G174" s="20" t="s">
        <v>330</v>
      </c>
      <c r="H174" s="21"/>
    </row>
    <row r="175" ht="22" customHeight="true" spans="1:8">
      <c r="A175" s="7">
        <v>172</v>
      </c>
      <c r="B175" s="10" t="s">
        <v>360</v>
      </c>
      <c r="C175" s="25" t="s">
        <v>361</v>
      </c>
      <c r="D175" s="10" t="s">
        <v>101</v>
      </c>
      <c r="E175" s="7">
        <v>5</v>
      </c>
      <c r="F175" s="20">
        <f>96.5-2</f>
        <v>94.5</v>
      </c>
      <c r="G175" s="20" t="s">
        <v>330</v>
      </c>
      <c r="H175" s="21"/>
    </row>
    <row r="176" ht="22" customHeight="true" spans="1:8">
      <c r="A176" s="7">
        <v>173</v>
      </c>
      <c r="B176" s="10" t="s">
        <v>362</v>
      </c>
      <c r="C176" s="8" t="s">
        <v>363</v>
      </c>
      <c r="D176" s="10" t="s">
        <v>101</v>
      </c>
      <c r="E176" s="7">
        <v>5</v>
      </c>
      <c r="F176" s="20">
        <f>99.4-5</f>
        <v>94.4</v>
      </c>
      <c r="G176" s="20" t="s">
        <v>330</v>
      </c>
      <c r="H176" s="21"/>
    </row>
    <row r="177" ht="22" customHeight="true" spans="1:8">
      <c r="A177" s="7">
        <v>174</v>
      </c>
      <c r="B177" s="10" t="s">
        <v>364</v>
      </c>
      <c r="C177" s="25" t="s">
        <v>365</v>
      </c>
      <c r="D177" s="12" t="s">
        <v>101</v>
      </c>
      <c r="E177" s="7">
        <v>2</v>
      </c>
      <c r="F177" s="20">
        <f>97.4-3</f>
        <v>94.4</v>
      </c>
      <c r="G177" s="20" t="s">
        <v>330</v>
      </c>
      <c r="H177" s="21"/>
    </row>
    <row r="178" ht="22" customHeight="true" spans="1:8">
      <c r="A178" s="7">
        <v>175</v>
      </c>
      <c r="B178" s="10" t="s">
        <v>366</v>
      </c>
      <c r="C178" s="8" t="s">
        <v>367</v>
      </c>
      <c r="D178" s="12" t="s">
        <v>101</v>
      </c>
      <c r="E178" s="7">
        <v>1</v>
      </c>
      <c r="F178" s="20">
        <f>98.4-4</f>
        <v>94.4</v>
      </c>
      <c r="G178" s="20" t="s">
        <v>330</v>
      </c>
      <c r="H178" s="21"/>
    </row>
    <row r="179" ht="22" customHeight="true" spans="1:8">
      <c r="A179" s="7">
        <v>176</v>
      </c>
      <c r="B179" s="10" t="s">
        <v>368</v>
      </c>
      <c r="C179" s="25" t="s">
        <v>369</v>
      </c>
      <c r="D179" s="13" t="s">
        <v>101</v>
      </c>
      <c r="E179" s="7">
        <v>1</v>
      </c>
      <c r="F179" s="20">
        <v>94.4</v>
      </c>
      <c r="G179" s="20" t="s">
        <v>330</v>
      </c>
      <c r="H179" s="21"/>
    </row>
    <row r="180" ht="22" customHeight="true" spans="1:8">
      <c r="A180" s="7">
        <v>177</v>
      </c>
      <c r="B180" s="10" t="s">
        <v>370</v>
      </c>
      <c r="C180" s="25" t="s">
        <v>371</v>
      </c>
      <c r="D180" s="15" t="s">
        <v>101</v>
      </c>
      <c r="E180" s="7">
        <v>5</v>
      </c>
      <c r="F180" s="20">
        <f>98.3-4</f>
        <v>94.3</v>
      </c>
      <c r="G180" s="20" t="s">
        <v>330</v>
      </c>
      <c r="H180" s="21"/>
    </row>
    <row r="181" ht="22" customHeight="true" spans="1:8">
      <c r="A181" s="7">
        <v>178</v>
      </c>
      <c r="B181" s="10" t="s">
        <v>372</v>
      </c>
      <c r="C181" s="8" t="s">
        <v>373</v>
      </c>
      <c r="D181" s="15" t="s">
        <v>101</v>
      </c>
      <c r="E181" s="7">
        <v>2</v>
      </c>
      <c r="F181" s="20">
        <v>94.1</v>
      </c>
      <c r="G181" s="20" t="s">
        <v>330</v>
      </c>
      <c r="H181" s="21"/>
    </row>
    <row r="182" ht="22" customHeight="true" spans="1:8">
      <c r="A182" s="7">
        <v>179</v>
      </c>
      <c r="B182" s="10" t="s">
        <v>374</v>
      </c>
      <c r="C182" s="8" t="s">
        <v>375</v>
      </c>
      <c r="D182" s="10" t="s">
        <v>101</v>
      </c>
      <c r="E182" s="7">
        <v>1</v>
      </c>
      <c r="F182" s="20">
        <f>100-6</f>
        <v>94</v>
      </c>
      <c r="G182" s="20" t="s">
        <v>330</v>
      </c>
      <c r="H182" s="21"/>
    </row>
    <row r="183" ht="22" customHeight="true" spans="1:8">
      <c r="A183" s="7">
        <v>180</v>
      </c>
      <c r="B183" s="10" t="s">
        <v>376</v>
      </c>
      <c r="C183" s="8" t="s">
        <v>377</v>
      </c>
      <c r="D183" s="10" t="s">
        <v>101</v>
      </c>
      <c r="E183" s="7">
        <v>1</v>
      </c>
      <c r="F183" s="20">
        <f>100-6</f>
        <v>94</v>
      </c>
      <c r="G183" s="20" t="s">
        <v>330</v>
      </c>
      <c r="H183" s="21"/>
    </row>
    <row r="184" ht="22" customHeight="true" spans="1:8">
      <c r="A184" s="7">
        <v>181</v>
      </c>
      <c r="B184" s="10" t="s">
        <v>378</v>
      </c>
      <c r="C184" s="25" t="s">
        <v>379</v>
      </c>
      <c r="D184" s="10" t="s">
        <v>101</v>
      </c>
      <c r="E184" s="7">
        <v>3</v>
      </c>
      <c r="F184" s="20">
        <f>95.8-2</f>
        <v>93.8</v>
      </c>
      <c r="G184" s="20" t="s">
        <v>330</v>
      </c>
      <c r="H184" s="21"/>
    </row>
    <row r="185" ht="22" customHeight="true" spans="1:8">
      <c r="A185" s="7">
        <v>182</v>
      </c>
      <c r="B185" s="10" t="s">
        <v>380</v>
      </c>
      <c r="C185" s="8" t="s">
        <v>381</v>
      </c>
      <c r="D185" s="10" t="s">
        <v>101</v>
      </c>
      <c r="E185" s="7">
        <v>2</v>
      </c>
      <c r="F185" s="20">
        <v>93.8</v>
      </c>
      <c r="G185" s="20" t="s">
        <v>330</v>
      </c>
      <c r="H185" s="21"/>
    </row>
    <row r="186" ht="22" customHeight="true" spans="1:8">
      <c r="A186" s="7">
        <v>183</v>
      </c>
      <c r="B186" s="10" t="s">
        <v>382</v>
      </c>
      <c r="C186" s="25" t="s">
        <v>383</v>
      </c>
      <c r="D186" s="10" t="s">
        <v>101</v>
      </c>
      <c r="E186" s="7">
        <v>4</v>
      </c>
      <c r="F186" s="20">
        <f>97.7-4</f>
        <v>93.7</v>
      </c>
      <c r="G186" s="20" t="s">
        <v>330</v>
      </c>
      <c r="H186" s="21"/>
    </row>
    <row r="187" ht="22" customHeight="true" spans="1:8">
      <c r="A187" s="7">
        <v>184</v>
      </c>
      <c r="B187" s="10" t="s">
        <v>384</v>
      </c>
      <c r="C187" s="25" t="s">
        <v>385</v>
      </c>
      <c r="D187" s="10" t="s">
        <v>386</v>
      </c>
      <c r="E187" s="7">
        <v>1</v>
      </c>
      <c r="F187" s="20">
        <v>93.6</v>
      </c>
      <c r="G187" s="20" t="s">
        <v>330</v>
      </c>
      <c r="H187" s="21"/>
    </row>
    <row r="188" ht="22" customHeight="true" spans="1:8">
      <c r="A188" s="7">
        <v>185</v>
      </c>
      <c r="B188" s="10" t="s">
        <v>387</v>
      </c>
      <c r="C188" s="8" t="s">
        <v>388</v>
      </c>
      <c r="D188" s="11" t="s">
        <v>101</v>
      </c>
      <c r="E188" s="7">
        <v>8</v>
      </c>
      <c r="F188" s="20">
        <f>95.36-2</f>
        <v>93.36</v>
      </c>
      <c r="G188" s="20" t="s">
        <v>330</v>
      </c>
      <c r="H188" s="21"/>
    </row>
    <row r="189" ht="22" customHeight="true" spans="1:8">
      <c r="A189" s="7">
        <v>186</v>
      </c>
      <c r="B189" s="10" t="s">
        <v>389</v>
      </c>
      <c r="C189" s="8" t="s">
        <v>390</v>
      </c>
      <c r="D189" s="11" t="s">
        <v>101</v>
      </c>
      <c r="E189" s="7">
        <v>2</v>
      </c>
      <c r="F189" s="20">
        <f>95-2</f>
        <v>93</v>
      </c>
      <c r="G189" s="20" t="s">
        <v>330</v>
      </c>
      <c r="H189" s="21"/>
    </row>
    <row r="190" ht="22" customHeight="true" spans="1:8">
      <c r="A190" s="7">
        <v>187</v>
      </c>
      <c r="B190" s="10" t="s">
        <v>391</v>
      </c>
      <c r="C190" s="25" t="s">
        <v>392</v>
      </c>
      <c r="D190" s="10" t="s">
        <v>101</v>
      </c>
      <c r="E190" s="7">
        <v>5</v>
      </c>
      <c r="F190" s="20">
        <f>97.9-5</f>
        <v>92.9</v>
      </c>
      <c r="G190" s="20" t="s">
        <v>330</v>
      </c>
      <c r="H190" s="21"/>
    </row>
    <row r="191" ht="22" customHeight="true" spans="1:8">
      <c r="A191" s="7">
        <v>188</v>
      </c>
      <c r="B191" s="10" t="s">
        <v>393</v>
      </c>
      <c r="C191" s="8" t="s">
        <v>394</v>
      </c>
      <c r="D191" s="11" t="s">
        <v>101</v>
      </c>
      <c r="E191" s="7">
        <v>1</v>
      </c>
      <c r="F191" s="20">
        <v>92.8</v>
      </c>
      <c r="G191" s="20" t="s">
        <v>330</v>
      </c>
      <c r="H191" s="21"/>
    </row>
    <row r="192" ht="22" customHeight="true" spans="1:8">
      <c r="A192" s="7">
        <v>189</v>
      </c>
      <c r="B192" s="10" t="s">
        <v>395</v>
      </c>
      <c r="C192" s="8" t="s">
        <v>396</v>
      </c>
      <c r="D192" s="11" t="s">
        <v>101</v>
      </c>
      <c r="E192" s="7">
        <v>1</v>
      </c>
      <c r="F192" s="20">
        <v>92.8</v>
      </c>
      <c r="G192" s="20" t="s">
        <v>330</v>
      </c>
      <c r="H192" s="21"/>
    </row>
    <row r="193" ht="22" customHeight="true" spans="1:8">
      <c r="A193" s="7">
        <v>190</v>
      </c>
      <c r="B193" s="10" t="s">
        <v>397</v>
      </c>
      <c r="C193" s="8" t="s">
        <v>398</v>
      </c>
      <c r="D193" s="13" t="s">
        <v>101</v>
      </c>
      <c r="E193" s="7">
        <v>1</v>
      </c>
      <c r="F193" s="20">
        <v>92.8</v>
      </c>
      <c r="G193" s="20" t="s">
        <v>330</v>
      </c>
      <c r="H193" s="21"/>
    </row>
    <row r="194" ht="22" customHeight="true" spans="1:8">
      <c r="A194" s="7">
        <v>191</v>
      </c>
      <c r="B194" s="10" t="s">
        <v>399</v>
      </c>
      <c r="C194" s="8" t="s">
        <v>400</v>
      </c>
      <c r="D194" s="10" t="s">
        <v>101</v>
      </c>
      <c r="E194" s="7">
        <v>3</v>
      </c>
      <c r="F194" s="20">
        <f>97.7-5</f>
        <v>92.7</v>
      </c>
      <c r="G194" s="20" t="s">
        <v>330</v>
      </c>
      <c r="H194" s="21"/>
    </row>
    <row r="195" ht="22" customHeight="true" spans="1:8">
      <c r="A195" s="7">
        <v>192</v>
      </c>
      <c r="B195" s="10" t="s">
        <v>401</v>
      </c>
      <c r="C195" s="8" t="s">
        <v>402</v>
      </c>
      <c r="D195" s="10" t="s">
        <v>101</v>
      </c>
      <c r="E195" s="7">
        <v>1</v>
      </c>
      <c r="F195" s="20">
        <v>92.6</v>
      </c>
      <c r="G195" s="20" t="s">
        <v>330</v>
      </c>
      <c r="H195" s="21"/>
    </row>
    <row r="196" ht="22" customHeight="true" spans="1:8">
      <c r="A196" s="7">
        <v>193</v>
      </c>
      <c r="B196" s="10" t="s">
        <v>403</v>
      </c>
      <c r="C196" s="8" t="s">
        <v>404</v>
      </c>
      <c r="D196" s="10" t="s">
        <v>101</v>
      </c>
      <c r="E196" s="7">
        <v>2</v>
      </c>
      <c r="F196" s="20">
        <f>94-2</f>
        <v>92</v>
      </c>
      <c r="G196" s="20" t="s">
        <v>330</v>
      </c>
      <c r="H196" s="21"/>
    </row>
    <row r="197" ht="22" customHeight="true" spans="1:8">
      <c r="A197" s="7">
        <v>194</v>
      </c>
      <c r="B197" s="10" t="s">
        <v>405</v>
      </c>
      <c r="C197" s="8" t="s">
        <v>406</v>
      </c>
      <c r="D197" s="13" t="s">
        <v>101</v>
      </c>
      <c r="E197" s="7">
        <v>1</v>
      </c>
      <c r="F197" s="20">
        <v>92</v>
      </c>
      <c r="G197" s="20" t="s">
        <v>330</v>
      </c>
      <c r="H197" s="21"/>
    </row>
    <row r="198" ht="22" customHeight="true" spans="1:8">
      <c r="A198" s="7">
        <v>195</v>
      </c>
      <c r="B198" s="10" t="s">
        <v>407</v>
      </c>
      <c r="C198" s="8" t="s">
        <v>408</v>
      </c>
      <c r="D198" s="11" t="s">
        <v>101</v>
      </c>
      <c r="E198" s="7">
        <v>4</v>
      </c>
      <c r="F198" s="20">
        <v>91.28</v>
      </c>
      <c r="G198" s="20" t="s">
        <v>330</v>
      </c>
      <c r="H198" s="21"/>
    </row>
    <row r="199" ht="22" customHeight="true" spans="1:8">
      <c r="A199" s="7">
        <v>196</v>
      </c>
      <c r="B199" s="10" t="s">
        <v>409</v>
      </c>
      <c r="C199" s="8" t="s">
        <v>410</v>
      </c>
      <c r="D199" s="11" t="s">
        <v>101</v>
      </c>
      <c r="E199" s="7">
        <v>1</v>
      </c>
      <c r="F199" s="20">
        <v>90.4</v>
      </c>
      <c r="G199" s="20" t="s">
        <v>330</v>
      </c>
      <c r="H199" s="21"/>
    </row>
    <row r="200" ht="22" customHeight="true" spans="1:8">
      <c r="A200" s="7">
        <v>197</v>
      </c>
      <c r="B200" s="10" t="s">
        <v>411</v>
      </c>
      <c r="C200" s="8" t="s">
        <v>412</v>
      </c>
      <c r="D200" s="11" t="s">
        <v>101</v>
      </c>
      <c r="E200" s="7">
        <v>2</v>
      </c>
      <c r="F200" s="20">
        <f>94-4</f>
        <v>90</v>
      </c>
      <c r="G200" s="20" t="s">
        <v>330</v>
      </c>
      <c r="H200" s="21"/>
    </row>
    <row r="201" ht="22" customHeight="true" spans="1:8">
      <c r="A201" s="7">
        <v>198</v>
      </c>
      <c r="B201" s="10" t="s">
        <v>413</v>
      </c>
      <c r="C201" s="8" t="s">
        <v>414</v>
      </c>
      <c r="D201" s="11" t="s">
        <v>101</v>
      </c>
      <c r="E201" s="7">
        <v>1</v>
      </c>
      <c r="F201" s="20">
        <v>89.6</v>
      </c>
      <c r="G201" s="20" t="s">
        <v>330</v>
      </c>
      <c r="H201" s="21"/>
    </row>
    <row r="202" ht="22" customHeight="true" spans="1:8">
      <c r="A202" s="7">
        <v>199</v>
      </c>
      <c r="B202" s="10" t="s">
        <v>415</v>
      </c>
      <c r="C202" s="25" t="s">
        <v>416</v>
      </c>
      <c r="D202" s="10" t="s">
        <v>101</v>
      </c>
      <c r="E202" s="7">
        <v>1</v>
      </c>
      <c r="F202" s="20">
        <f>91.17-2</f>
        <v>89.17</v>
      </c>
      <c r="G202" s="20" t="s">
        <v>330</v>
      </c>
      <c r="H202" s="21"/>
    </row>
    <row r="203" ht="22" customHeight="true" spans="1:8">
      <c r="A203" s="7">
        <v>200</v>
      </c>
      <c r="B203" s="10" t="s">
        <v>417</v>
      </c>
      <c r="C203" s="8" t="s">
        <v>418</v>
      </c>
      <c r="D203" s="11" t="s">
        <v>101</v>
      </c>
      <c r="E203" s="7">
        <v>4</v>
      </c>
      <c r="F203" s="20">
        <v>84.99</v>
      </c>
      <c r="G203" s="20" t="s">
        <v>330</v>
      </c>
      <c r="H203" s="21"/>
    </row>
    <row r="204" ht="22" customHeight="true" spans="1:8">
      <c r="A204" s="7">
        <v>201</v>
      </c>
      <c r="B204" s="10" t="s">
        <v>419</v>
      </c>
      <c r="C204" s="8" t="s">
        <v>420</v>
      </c>
      <c r="D204" s="10" t="s">
        <v>227</v>
      </c>
      <c r="E204" s="7">
        <v>1</v>
      </c>
      <c r="F204" s="20">
        <v>94.4</v>
      </c>
      <c r="G204" s="20" t="s">
        <v>330</v>
      </c>
      <c r="H204" s="21"/>
    </row>
    <row r="205" ht="22" customHeight="true" spans="1:8">
      <c r="A205" s="7">
        <v>202</v>
      </c>
      <c r="B205" s="10" t="s">
        <v>421</v>
      </c>
      <c r="C205" s="25" t="s">
        <v>422</v>
      </c>
      <c r="D205" s="11" t="s">
        <v>227</v>
      </c>
      <c r="E205" s="7">
        <v>1</v>
      </c>
      <c r="F205" s="20">
        <f>95.2-2</f>
        <v>93.2</v>
      </c>
      <c r="G205" s="20" t="s">
        <v>330</v>
      </c>
      <c r="H205" s="21"/>
    </row>
    <row r="206" ht="22" customHeight="true" spans="1:8">
      <c r="A206" s="7">
        <v>203</v>
      </c>
      <c r="B206" s="10" t="s">
        <v>423</v>
      </c>
      <c r="C206" s="8" t="s">
        <v>424</v>
      </c>
      <c r="D206" s="13" t="s">
        <v>227</v>
      </c>
      <c r="E206" s="7">
        <v>1</v>
      </c>
      <c r="F206" s="20">
        <v>92</v>
      </c>
      <c r="G206" s="20" t="s">
        <v>330</v>
      </c>
      <c r="H206" s="21"/>
    </row>
    <row r="207" ht="22" customHeight="true" spans="1:8">
      <c r="A207" s="7">
        <v>204</v>
      </c>
      <c r="B207" s="10" t="s">
        <v>425</v>
      </c>
      <c r="C207" s="25" t="s">
        <v>426</v>
      </c>
      <c r="D207" s="11" t="s">
        <v>227</v>
      </c>
      <c r="E207" s="7">
        <v>3</v>
      </c>
      <c r="F207" s="20">
        <v>91.1</v>
      </c>
      <c r="G207" s="20" t="s">
        <v>330</v>
      </c>
      <c r="H207" s="21"/>
    </row>
    <row r="208" ht="22" customHeight="true" spans="1:8">
      <c r="A208" s="7">
        <v>205</v>
      </c>
      <c r="B208" s="10" t="s">
        <v>427</v>
      </c>
      <c r="C208" s="8" t="s">
        <v>428</v>
      </c>
      <c r="D208" s="10" t="s">
        <v>227</v>
      </c>
      <c r="E208" s="7">
        <v>3</v>
      </c>
      <c r="F208" s="20">
        <f>97.99-8</f>
        <v>89.99</v>
      </c>
      <c r="G208" s="20" t="s">
        <v>330</v>
      </c>
      <c r="H208" s="21"/>
    </row>
    <row r="209" ht="22" customHeight="true" spans="1:8">
      <c r="A209" s="7">
        <v>206</v>
      </c>
      <c r="B209" s="10" t="s">
        <v>429</v>
      </c>
      <c r="C209" s="8" t="s">
        <v>430</v>
      </c>
      <c r="D209" s="11" t="s">
        <v>43</v>
      </c>
      <c r="E209" s="7">
        <v>1</v>
      </c>
      <c r="F209" s="20">
        <v>83.2</v>
      </c>
      <c r="G209" s="20" t="s">
        <v>431</v>
      </c>
      <c r="H209" s="21"/>
    </row>
    <row r="210" ht="22" customHeight="true" spans="1:8">
      <c r="A210" s="7">
        <v>207</v>
      </c>
      <c r="B210" s="10" t="s">
        <v>432</v>
      </c>
      <c r="C210" s="8" t="s">
        <v>433</v>
      </c>
      <c r="D210" s="11" t="s">
        <v>101</v>
      </c>
      <c r="E210" s="7">
        <v>1</v>
      </c>
      <c r="F210" s="20">
        <v>83.9</v>
      </c>
      <c r="G210" s="20" t="s">
        <v>431</v>
      </c>
      <c r="H210" s="21"/>
    </row>
    <row r="212" spans="4:4">
      <c r="D212" s="2"/>
    </row>
  </sheetData>
  <sortState ref="A3:H209">
    <sortCondition ref="F15"/>
  </sortState>
  <mergeCells count="1">
    <mergeCell ref="A2:H2"/>
  </mergeCells>
  <printOptions horizontalCentered="true"/>
  <pageMargins left="0.432638888888889" right="0.354166666666667" top="0.550694444444444" bottom="0.472222222222222" header="0.432638888888889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施工企业评价表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2022-03-05T17:11:00Z</dcterms:created>
  <dcterms:modified xsi:type="dcterms:W3CDTF">2022-04-19T18:25:22Z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0B6B8FE7651045EE9989061C75D392ED</vt:lpwstr>
  </property>
  <property fmtid="{D5CDD505-2E9C-101B-9397-08002B2CF9AE}" pid="3" name="KSOProductBuildVer">
    <vt:lpwstr>2052-11.8.2.10422</vt:lpwstr>
  </property>
</Properties>
</file>